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I\02 - ACHATS - MARCHES\Marchés CHLV\250142 à 250151 - Rénovation bâtiment 371\00 - PROCEDURE\02 - DCE\02 - CCTP - DPGF V2\"/>
    </mc:Choice>
  </mc:AlternateContent>
  <xr:revisionPtr revIDLastSave="0" documentId="13_ncr:1_{9F8EBCC0-FF7D-46E7-89D4-45FD0876EFDC}" xr6:coauthVersionLast="47" xr6:coauthVersionMax="47" xr10:uidLastSave="{00000000-0000-0000-0000-000000000000}"/>
  <bookViews>
    <workbookView xWindow="28680" yWindow="-120" windowWidth="29040" windowHeight="15840" xr2:uid="{92A562C7-0A84-4B08-9A5E-7BD400C9F1E3}"/>
  </bookViews>
  <sheets>
    <sheet name="DPGF" sheetId="1" r:id="rId1"/>
    <sheet name="Page de garde" sheetId="2" r:id="rId2"/>
    <sheet name="Paramètres" sheetId="3" r:id="rId3"/>
    <sheet name="Version" sheetId="4" r:id="rId4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  <definedName name="_xlnm.Print_Area" localSheetId="1">'Page de garde'!$A$1:$I$86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0" i="1" l="1"/>
  <c r="J244" i="1"/>
  <c r="J234" i="1"/>
  <c r="J228" i="1"/>
  <c r="J222" i="1"/>
  <c r="J216" i="1"/>
  <c r="J210" i="1"/>
  <c r="J204" i="1"/>
  <c r="J198" i="1"/>
  <c r="F268" i="1" s="1"/>
  <c r="J189" i="1"/>
  <c r="J181" i="1"/>
  <c r="J176" i="1"/>
  <c r="J172" i="1"/>
  <c r="J168" i="1"/>
  <c r="J160" i="1"/>
  <c r="J148" i="1"/>
  <c r="J143" i="1"/>
  <c r="J136" i="1"/>
  <c r="J129" i="1"/>
  <c r="J123" i="1"/>
  <c r="J116" i="1"/>
  <c r="J109" i="1"/>
  <c r="J103" i="1"/>
  <c r="J97" i="1"/>
  <c r="J91" i="1"/>
  <c r="J86" i="1"/>
  <c r="J82" i="1"/>
  <c r="J78" i="1"/>
  <c r="J70" i="1"/>
  <c r="F263" i="1" s="1"/>
  <c r="E63" i="2"/>
  <c r="E60" i="2"/>
  <c r="E20" i="2"/>
  <c r="E11" i="2"/>
  <c r="G82" i="2"/>
  <c r="G84" i="2"/>
  <c r="G78" i="2"/>
  <c r="G80" i="2"/>
  <c r="F264" i="1" l="1"/>
  <c r="F259" i="1"/>
  <c r="F267" i="1"/>
  <c r="F269" i="1" s="1"/>
  <c r="F158" i="1"/>
</calcChain>
</file>

<file path=xl/sharedStrings.xml><?xml version="1.0" encoding="utf-8"?>
<sst xmlns="http://schemas.openxmlformats.org/spreadsheetml/2006/main" count="511" uniqueCount="233">
  <si>
    <t>Dossier</t>
  </si>
  <si>
    <t>Date</t>
  </si>
  <si>
    <t>Indice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</si>
  <si>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</si>
  <si>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</si>
  <si>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</si>
  <si>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</si>
  <si>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</si>
  <si>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</si>
  <si>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</si>
  <si>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</si>
  <si>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</si>
  <si>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</si>
  <si>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</si>
  <si>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</si>
  <si>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</si>
  <si>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</si>
  <si>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</si>
  <si>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</si>
  <si>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</si>
  <si>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</si>
  <si>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Phase</t>
  </si>
  <si>
    <t>Phase :</t>
  </si>
  <si>
    <t>Code du dossier</t>
  </si>
  <si>
    <t>Indice :</t>
  </si>
  <si>
    <t>7.</t>
  </si>
  <si>
    <t>8.</t>
  </si>
  <si>
    <t>9.</t>
  </si>
  <si>
    <t>Rue du dossier</t>
  </si>
  <si>
    <t>Code postal et ville du dossier</t>
  </si>
  <si>
    <t>Parcelle du dossier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</si>
  <si>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</si>
  <si>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</si>
  <si>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</si>
  <si>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</si>
  <si>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</si>
  <si>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</si>
  <si>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</si>
  <si>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</si>
  <si>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</si>
  <si>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</si>
  <si>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</si>
  <si>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</si>
  <si>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</si>
  <si>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</si>
  <si>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</si>
  <si>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</si>
  <si>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</si>
  <si>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</si>
  <si>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</si>
  <si>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</si>
  <si>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</si>
  <si>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</si>
  <si>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</si>
  <si>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</si>
  <si>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</si>
  <si>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</si>
  <si>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</si>
  <si>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</si>
  <si>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</si>
  <si>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n°6</t>
  </si>
  <si>
    <t>CARRELAGE - FAIENCES</t>
  </si>
  <si>
    <t>6.1</t>
  </si>
  <si>
    <t>C.C.T.P. COMMUN</t>
  </si>
  <si>
    <t>5.A</t>
  </si>
  <si>
    <t>5.T</t>
  </si>
  <si>
    <t>5.&amp;</t>
  </si>
  <si>
    <t>6.2</t>
  </si>
  <si>
    <t>NOTA GENERAL POUR L'ENSEMBLE DU LOT</t>
  </si>
  <si>
    <t>8.T</t>
  </si>
  <si>
    <t>8.&amp;</t>
  </si>
  <si>
    <t>6.3</t>
  </si>
  <si>
    <t>NOTA SONDAGES</t>
  </si>
  <si>
    <t>6.4</t>
  </si>
  <si>
    <t>NIVEAU Rdc</t>
  </si>
  <si>
    <t>6.4.1</t>
  </si>
  <si>
    <t xml:space="preserve">PLOT BETON POUR CANALISATIONS </t>
  </si>
  <si>
    <t>9.T</t>
  </si>
  <si>
    <t>9.L</t>
  </si>
  <si>
    <t xml:space="preserve"> Localisation : 
En pied des nourrices et des canalisations des appareils sanitaires dans le local ASH.
</t>
  </si>
  <si>
    <t>9.M.Z</t>
  </si>
  <si>
    <t>¤3</t>
  </si>
  <si>
    <t>9.&amp;</t>
  </si>
  <si>
    <t>6.4.2</t>
  </si>
  <si>
    <t>ETANCHEITE LIQUIDE (SEL)</t>
  </si>
  <si>
    <t>8.L</t>
  </si>
  <si>
    <t xml:space="preserve"> Localisation : 
Pour le local ASH.
</t>
  </si>
  <si>
    <t>6.4.2.1</t>
  </si>
  <si>
    <t>Sol</t>
  </si>
  <si>
    <t>9.M.A</t>
  </si>
  <si>
    <t>¤14.29</t>
  </si>
  <si>
    <t>¤(A)~+1</t>
  </si>
  <si>
    <t>6.4.2.2</t>
  </si>
  <si>
    <t>Traitement jonction murs/sol</t>
  </si>
  <si>
    <t>ML</t>
  </si>
  <si>
    <t>¤2*(2.42+4.35)-0.9</t>
  </si>
  <si>
    <t>6.4.2.3</t>
  </si>
  <si>
    <t>Parois verticales sous faïences</t>
  </si>
  <si>
    <t>¤(2*(2.42+4.35)-0.9)*1.2</t>
  </si>
  <si>
    <t>6.4.3</t>
  </si>
  <si>
    <t>SIPHON DE SOL INOX</t>
  </si>
  <si>
    <t>9.C</t>
  </si>
  <si>
    <t>¤1</t>
  </si>
  <si>
    <t>6.4.4</t>
  </si>
  <si>
    <t>CARRELAGE GRES CERAME ANTIDERAPANT COLLE (sur support existant)</t>
  </si>
  <si>
    <t>6.4.5</t>
  </si>
  <si>
    <t>PLINTHE CARRELAGE A GORGE</t>
  </si>
  <si>
    <t xml:space="preserve"> Localisation : 
En périphérie du local ASH.
</t>
  </si>
  <si>
    <t>6.4.6</t>
  </si>
  <si>
    <t>CARRELAGE GRES CERAME COLLE (sur support existant)</t>
  </si>
  <si>
    <t xml:space="preserve"> Localisation : 
    - Pour le local Vaguemestre.
    - Pour la circulation.
</t>
  </si>
  <si>
    <t>9.M.B</t>
  </si>
  <si>
    <t>¤34.64</t>
  </si>
  <si>
    <t>¤15.93</t>
  </si>
  <si>
    <t>¤(B+A)~+1</t>
  </si>
  <si>
    <t>6.4.7</t>
  </si>
  <si>
    <t>PLINTHE CARRELAGE DROITE</t>
  </si>
  <si>
    <t xml:space="preserve"> Localisation : 
    - En périphérie du local Vaguemestre.
    - En périphérie de la circulation.
</t>
  </si>
  <si>
    <t>¤2*(7.04+4.92)-2*0.9</t>
  </si>
  <si>
    <t>¤2*(2.2+7.25)-(3*0.9+1.3)</t>
  </si>
  <si>
    <t>6.4.8</t>
  </si>
  <si>
    <t>CARRELAGE GRES CERAME COLLE POUR ESCALIER (sur support existant)</t>
  </si>
  <si>
    <t xml:space="preserve"> Localisation : 
Pour l'escalier entre Rez de chaussée et R+1.
</t>
  </si>
  <si>
    <t>¤18*1.5</t>
  </si>
  <si>
    <t>6.4.9</t>
  </si>
  <si>
    <t>PLINTHE CARRELAGE A REDANS</t>
  </si>
  <si>
    <t>ext¤1+2.6+2.7+1.3+2.8</t>
  </si>
  <si>
    <t>int¤0.95+2.8</t>
  </si>
  <si>
    <t>6.4.10</t>
  </si>
  <si>
    <t>CARREAUX DE FAIENCES</t>
  </si>
  <si>
    <t xml:space="preserve"> Localisation : 
    - Sur 1.20 m ht en périphérie du local ASH.
    - Sur 1.70 m ht sur la nouvelle gaine technique dans le sanitaire PMR.
</t>
  </si>
  <si>
    <t>ASH¤(2*(2.42+4.35)-0.9)*1.2</t>
  </si>
  <si>
    <t>GT¤(0.6+0.6)*1.7</t>
  </si>
  <si>
    <t>6.4.11</t>
  </si>
  <si>
    <t>PV POUR POSE DE FAIENCE SUR PAROIS EXISTANTES</t>
  </si>
  <si>
    <t xml:space="preserve"> Localisation : 
Pour les faïences du local ASH.
</t>
  </si>
  <si>
    <t>¤16.0</t>
  </si>
  <si>
    <t>6.4.12</t>
  </si>
  <si>
    <t>BARRE DE SEUIL</t>
  </si>
  <si>
    <t xml:space="preserve"> Localisation : 
    - Entre carrelage neuf et carrelage existant.
    - Entre carrelage et sol souple.
</t>
  </si>
  <si>
    <t>¤0.9</t>
  </si>
  <si>
    <t>3.&amp;</t>
  </si>
  <si>
    <t>Total H.T. :</t>
  </si>
  <si>
    <t>6.5</t>
  </si>
  <si>
    <t>NIVEAU R+1</t>
  </si>
  <si>
    <t>6.5.1</t>
  </si>
  <si>
    <t xml:space="preserve"> Localisation : 
En pied des nourrices et des canalisations des appareils sanitaires.
</t>
  </si>
  <si>
    <t>¤2+9</t>
  </si>
  <si>
    <t>6.5.2</t>
  </si>
  <si>
    <t xml:space="preserve"> Localisation : 
Pour la douche du vestiaire femmes.
</t>
  </si>
  <si>
    <t>6.5.2.1</t>
  </si>
  <si>
    <t>douche femmes :¤2.03*1.05</t>
  </si>
  <si>
    <t>6.5.2.2</t>
  </si>
  <si>
    <t>douche femmes :¤2.03+1.05+2.03</t>
  </si>
  <si>
    <t>6.5.2.3</t>
  </si>
  <si>
    <t>douche femmes :¤(2.03+1.05+2.03)*2.6</t>
  </si>
  <si>
    <t>6.5.3</t>
  </si>
  <si>
    <t xml:space="preserve"> Localisation : 
Pour les vestiaires hommes, les vestiaires femmes et le local ASH. 
</t>
  </si>
  <si>
    <t>hommes¤34.96</t>
  </si>
  <si>
    <t>femmes¤13.37+1.71+1.7+2.13</t>
  </si>
  <si>
    <t>ASH¤3.11</t>
  </si>
  <si>
    <t>6.5.4</t>
  </si>
  <si>
    <t xml:space="preserve"> Localisation : 
    - En périphérie des locaux en carrelage anti-dérapant.
    - Pour les nouvelles cloisons des sanitaires hommes.
</t>
  </si>
  <si>
    <t>sanitaires hommes¤6*1.6+6*0.3+4*1.48+4*0.3</t>
  </si>
  <si>
    <t>vestiaires hommes¤2*(4.6+9.7)-(2*0.9)</t>
  </si>
  <si>
    <t>vestaires femmes :¤2*(3+5.3+1+1.71+1+1.71+1.05+2.03)-(7*0.85)</t>
  </si>
  <si>
    <t>ASH :¤2*(1.58+2.04)-0.8</t>
  </si>
  <si>
    <t>6.5.5</t>
  </si>
  <si>
    <t xml:space="preserve"> Localisation : 
Pour le palier d'arrivé de l'escalier.
</t>
  </si>
  <si>
    <t>¤1.31*3.01+0.7*1.6</t>
  </si>
  <si>
    <t>6.5.6</t>
  </si>
  <si>
    <t>CARRELAGE GRES CERAME COLLE (sur support neuf)</t>
  </si>
  <si>
    <t xml:space="preserve"> Localisation : 
Pour la circulation entre salle de réunion et salle de pause.
</t>
  </si>
  <si>
    <t>¤1.8*3.5+1.6*0.4</t>
  </si>
  <si>
    <t>6.5.7</t>
  </si>
  <si>
    <t xml:space="preserve"> Localisation : 
En périphérie des circulations.
</t>
  </si>
  <si>
    <t>¤2*(4.8+3.5+1.9)-(1.31+1.3+5*0.9+2*0.6)</t>
  </si>
  <si>
    <t>6.5.8</t>
  </si>
  <si>
    <t>CARRELAGE GRES CERAME COLLE POUR ESCALIER (sur support neuf)</t>
  </si>
  <si>
    <t xml:space="preserve"> Localisation : 
Pour l'escalier menant de la travée 1 à la travée 2.
</t>
  </si>
  <si>
    <t>¤3*1.6</t>
  </si>
  <si>
    <t>6.5.9</t>
  </si>
  <si>
    <t>¤2*(0.6+0.48)</t>
  </si>
  <si>
    <t>6.5.10</t>
  </si>
  <si>
    <t>BANDE PODOTACTILE</t>
  </si>
  <si>
    <t xml:space="preserve"> Localisation : 
En partie haute des 2 escaliers.
</t>
  </si>
  <si>
    <t>¤1.3+1.6</t>
  </si>
  <si>
    <t>6.5.11</t>
  </si>
  <si>
    <t xml:space="preserve"> Localisation : 
    - Sur 1.95 m ht sur les nouvelles cloisons des sanitaires hommes.
    - Toute hauteur en périphérie des WC et douche femmes.
    - Sur 1.20 m ht en périphérie du local ASH. 
    - Sur 0.60 m ht au niveau de la crédence de la cuisine de la salle de pause.
</t>
  </si>
  <si>
    <t>sanitaires hommes¤(6*1.6+4*1.48)*1.95</t>
  </si>
  <si>
    <t>¤(0.6+0.6)*2.1</t>
  </si>
  <si>
    <t>WC et douche femmes :¤2*(2.03+1.05+1.0+1.71+1.0+1.71)*2.5-(3*0.8*2.1)</t>
  </si>
  <si>
    <t>ASH :¤(2*(1.58+2.04)-0.8)*1.2</t>
  </si>
  <si>
    <t>cuisine :¤(3.2+0.6)*0.6</t>
  </si>
  <si>
    <t>6.5.12</t>
  </si>
  <si>
    <t xml:space="preserve"> Localisation : 
Pour les faïences ci-dessus sur parois existantes.
</t>
  </si>
  <si>
    <t>¤(2.03+1.05)*2.5+1.74*1.2</t>
  </si>
  <si>
    <t>6.5.13</t>
  </si>
  <si>
    <t xml:space="preserve"> Localisation : 
Entre carrelage et sol souple.
</t>
  </si>
  <si>
    <t>¤2*0.9</t>
  </si>
  <si>
    <t>RECAPITULATIF
Lot n°6 CARRELAGE - FAIENCES</t>
  </si>
  <si>
    <t>RECAPITULATIF DES CHAPITRES</t>
  </si>
  <si>
    <t>6.4 - NIVEAU Rdc</t>
  </si>
  <si>
    <t>6.5 - NIVEAU R+1</t>
  </si>
  <si>
    <t>Total du lot CARRELAGE - FAIENCES</t>
  </si>
  <si>
    <t>TOTAL_HT</t>
  </si>
  <si>
    <t>TOTAL_TVA</t>
  </si>
  <si>
    <t>Total T.V.A. (20%) :</t>
  </si>
  <si>
    <t>Total T.T.C. :</t>
  </si>
  <si>
    <t>Fait à _________________________
le _____________________________</t>
  </si>
  <si>
    <t>Bon pour accord, signature</t>
  </si>
  <si>
    <t>Signature et cachet de l'Entrepreneur</t>
  </si>
  <si>
    <t>MAITRE D'OUVRAGE
Centre hospitalier le Vinatier
95, Bd Pinel
69 500 - BRON</t>
  </si>
  <si>
    <t>BE STRUCTURE : 
    COGECI
    10, Avenue des Canuts
    69 120 - VAULX-EN-VELIN
    Tél : 04.37.45.19.99   Fax : 04.37.45.19.98</t>
  </si>
  <si>
    <t>BE FLUIDES : 
    B3E
    208 B, Chemin des Liavins
    01 440 - VIRIAT
    Tél : 04.74.25.18.88   Fax : 04.74.25.18.89</t>
  </si>
  <si>
    <t>ECONOMISTE DE LA CONSTRUCTION : 
    LP-VERNAY
    180, Rue Centrale
    01 700 - BEYNOST
    Tél : 04.78.55.12.38
    Mél : lp-vernay@orange.fr</t>
  </si>
  <si>
    <t>ARCHITECTE : 
    2BR
    582, Allée de La Sauvegarde
    69 009 - LYON
    Tél : 04 78 83 61 87   Fax : 04 78 83 64 62</t>
  </si>
  <si>
    <t>DPGF</t>
  </si>
  <si>
    <t>Aménagement du service transport - lot 371</t>
  </si>
  <si>
    <t>PRO</t>
  </si>
  <si>
    <t>95, Bd Pinel</t>
  </si>
  <si>
    <t>69 500 - BRON</t>
  </si>
  <si>
    <t>VERSION</t>
  </si>
  <si>
    <t>3.00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</si>
  <si>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</si>
  <si>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</si>
  <si>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</si>
  <si>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</si>
  <si>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</si>
  <si>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</si>
  <si>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</si>
  <si>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</si>
  <si>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Qté estimatives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</si>
</sst>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#,##0.00\ [$€];[Red]\-#,##0.00\ [$€]"/>
    <numFmt numFmtId="166" formatCode="_-* #,##0.00\ [$€-40C]_-;\-* #,##0.00\ [$€-40C]_-;_-* &quot;-&quot;??\ [$€-40C]_-;_-@_-"/>
  </numFmts>
  <fonts count="22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b/>
      <u/>
      <sz val="12"/>
      <color rgb="FF000000"/>
      <name val="Arial"/>
      <family val="2"/>
    </font>
    <font>
      <b/>
      <sz val="10"/>
      <color rgb="FF000000"/>
      <name val="Arial"/>
      <family val="2"/>
    </font>
    <font>
      <sz val="6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4" xfId="0" applyBorder="1"/>
    <xf numFmtId="0" fontId="0" fillId="0" borderId="0" xfId="0" quotePrefix="1"/>
    <xf numFmtId="0" fontId="1" fillId="0" borderId="5" xfId="0" applyFont="1" applyBorder="1"/>
    <xf numFmtId="0" fontId="0" fillId="0" borderId="0" xfId="0" applyAlignment="1">
      <alignment horizontal="right"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6" xfId="0" applyBorder="1" applyAlignment="1">
      <alignment horizontal="left" vertical="top"/>
    </xf>
    <xf numFmtId="164" fontId="0" fillId="0" borderId="6" xfId="0" applyNumberFormat="1" applyBorder="1" applyAlignment="1">
      <alignment horizontal="center" vertical="top"/>
    </xf>
    <xf numFmtId="10" fontId="0" fillId="0" borderId="7" xfId="0" applyNumberFormat="1" applyBorder="1" applyAlignment="1">
      <alignment horizontal="right" vertical="top"/>
    </xf>
    <xf numFmtId="10" fontId="0" fillId="0" borderId="8" xfId="0" applyNumberFormat="1" applyBorder="1" applyAlignment="1">
      <alignment horizontal="right" vertical="top"/>
    </xf>
    <xf numFmtId="9" fontId="0" fillId="0" borderId="8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horizontal="center" vertical="top"/>
    </xf>
    <xf numFmtId="0" fontId="6" fillId="0" borderId="0" xfId="0" applyFont="1" applyAlignment="1">
      <alignment vertical="top" wrapText="1"/>
    </xf>
    <xf numFmtId="0" fontId="2" fillId="2" borderId="10" xfId="0" applyFont="1" applyFill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top"/>
    </xf>
    <xf numFmtId="0" fontId="2" fillId="2" borderId="0" xfId="0" applyFont="1" applyFill="1" applyAlignment="1">
      <alignment horizontal="left"/>
    </xf>
    <xf numFmtId="0" fontId="1" fillId="0" borderId="4" xfId="0" applyFont="1" applyBorder="1"/>
    <xf numFmtId="0" fontId="2" fillId="0" borderId="0" xfId="0" applyFont="1" applyAlignment="1">
      <alignment horizontal="left"/>
    </xf>
    <xf numFmtId="0" fontId="8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3" xfId="0" applyFont="1" applyBorder="1"/>
    <xf numFmtId="0" fontId="2" fillId="2" borderId="1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164" fontId="9" fillId="0" borderId="6" xfId="0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3" fillId="0" borderId="7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10" fontId="2" fillId="0" borderId="0" xfId="0" applyNumberFormat="1" applyFont="1" applyAlignment="1">
      <alignment horizontal="right" vertical="top" wrapText="1"/>
    </xf>
    <xf numFmtId="0" fontId="12" fillId="0" borderId="6" xfId="0" applyFont="1" applyBorder="1" applyAlignment="1">
      <alignment horizontal="right" vertical="top" wrapText="1"/>
    </xf>
    <xf numFmtId="3" fontId="12" fillId="0" borderId="6" xfId="0" applyNumberFormat="1" applyFont="1" applyBorder="1" applyAlignment="1">
      <alignment horizontal="right" vertical="top" wrapText="1"/>
    </xf>
    <xf numFmtId="0" fontId="6" fillId="0" borderId="6" xfId="0" applyFont="1" applyBorder="1" applyAlignment="1">
      <alignment vertical="top" wrapText="1"/>
    </xf>
    <xf numFmtId="4" fontId="12" fillId="0" borderId="6" xfId="0" applyNumberFormat="1" applyFont="1" applyBorder="1" applyAlignment="1">
      <alignment vertical="top" wrapText="1"/>
    </xf>
    <xf numFmtId="0" fontId="19" fillId="0" borderId="8" xfId="0" applyFont="1" applyBorder="1" applyAlignment="1">
      <alignment vertical="top" wrapText="1"/>
    </xf>
    <xf numFmtId="4" fontId="12" fillId="0" borderId="6" xfId="0" applyNumberFormat="1" applyFont="1" applyBorder="1" applyAlignment="1">
      <alignment horizontal="right" vertical="top" wrapText="1"/>
    </xf>
    <xf numFmtId="0" fontId="6" fillId="0" borderId="16" xfId="0" applyFont="1" applyBorder="1" applyAlignment="1">
      <alignment vertical="top" wrapText="1"/>
    </xf>
    <xf numFmtId="0" fontId="6" fillId="0" borderId="20" xfId="0" applyFont="1" applyBorder="1" applyAlignment="1">
      <alignment vertical="top" wrapText="1"/>
    </xf>
    <xf numFmtId="0" fontId="9" fillId="0" borderId="24" xfId="0" applyFont="1" applyBorder="1" applyAlignment="1">
      <alignment vertical="top" wrapText="1"/>
    </xf>
    <xf numFmtId="166" fontId="6" fillId="0" borderId="0" xfId="0" applyNumberFormat="1" applyFont="1" applyAlignment="1">
      <alignment vertical="top" wrapText="1"/>
    </xf>
    <xf numFmtId="166" fontId="6" fillId="0" borderId="6" xfId="0" applyNumberFormat="1" applyFont="1" applyBorder="1" applyAlignment="1">
      <alignment horizontal="center" vertical="top" wrapText="1"/>
    </xf>
    <xf numFmtId="166" fontId="13" fillId="0" borderId="7" xfId="0" applyNumberFormat="1" applyFont="1" applyBorder="1" applyAlignment="1">
      <alignment vertical="top" wrapText="1"/>
    </xf>
    <xf numFmtId="166" fontId="7" fillId="0" borderId="8" xfId="0" applyNumberFormat="1" applyFont="1" applyBorder="1" applyAlignment="1">
      <alignment vertical="top" wrapText="1"/>
    </xf>
    <xf numFmtId="166" fontId="6" fillId="0" borderId="8" xfId="0" applyNumberFormat="1" applyFont="1" applyBorder="1" applyAlignment="1">
      <alignment vertical="top" wrapText="1"/>
    </xf>
    <xf numFmtId="166" fontId="13" fillId="0" borderId="8" xfId="0" applyNumberFormat="1" applyFont="1" applyBorder="1" applyAlignment="1">
      <alignment vertical="top" wrapText="1"/>
    </xf>
    <xf numFmtId="166" fontId="6" fillId="0" borderId="6" xfId="0" applyNumberFormat="1" applyFont="1" applyBorder="1" applyAlignment="1">
      <alignment vertical="top" wrapText="1"/>
    </xf>
    <xf numFmtId="166" fontId="19" fillId="0" borderId="8" xfId="0" applyNumberFormat="1" applyFont="1" applyBorder="1" applyAlignment="1">
      <alignment vertical="top" wrapText="1"/>
    </xf>
    <xf numFmtId="166" fontId="6" fillId="0" borderId="9" xfId="0" applyNumberFormat="1" applyFont="1" applyBorder="1" applyAlignment="1">
      <alignment vertical="top" wrapText="1"/>
    </xf>
    <xf numFmtId="166" fontId="6" fillId="0" borderId="21" xfId="0" applyNumberFormat="1" applyFont="1" applyBorder="1" applyAlignment="1">
      <alignment vertical="top" wrapText="1"/>
    </xf>
    <xf numFmtId="0" fontId="5" fillId="0" borderId="20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24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165" fontId="7" fillId="0" borderId="0" xfId="0" applyNumberFormat="1" applyFont="1" applyAlignment="1">
      <alignment vertical="top" wrapText="1"/>
    </xf>
    <xf numFmtId="165" fontId="6" fillId="0" borderId="0" xfId="0" applyNumberFormat="1" applyFont="1" applyAlignment="1">
      <alignment vertical="top" wrapText="1"/>
    </xf>
    <xf numFmtId="165" fontId="6" fillId="0" borderId="23" xfId="0" applyNumberFormat="1" applyFont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165" fontId="7" fillId="0" borderId="26" xfId="0" applyNumberFormat="1" applyFont="1" applyBorder="1" applyAlignment="1">
      <alignment vertical="top" wrapText="1"/>
    </xf>
    <xf numFmtId="165" fontId="6" fillId="0" borderId="26" xfId="0" applyNumberFormat="1" applyFont="1" applyBorder="1" applyAlignment="1">
      <alignment vertical="top" wrapText="1"/>
    </xf>
    <xf numFmtId="165" fontId="6" fillId="0" borderId="27" xfId="0" applyNumberFormat="1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65" fontId="7" fillId="0" borderId="4" xfId="0" applyNumberFormat="1" applyFont="1" applyBorder="1" applyAlignment="1">
      <alignment horizontal="right" vertical="top" wrapText="1"/>
    </xf>
    <xf numFmtId="165" fontId="7" fillId="0" borderId="5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165" fontId="21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left" vertical="top" wrapText="1"/>
    </xf>
    <xf numFmtId="0" fontId="11" fillId="0" borderId="19" xfId="0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2" xfId="0" applyFont="1" applyBorder="1" applyAlignment="1">
      <alignment horizontal="right" vertical="top" wrapText="1"/>
    </xf>
    <xf numFmtId="0" fontId="15" fillId="0" borderId="1" xfId="0" quotePrefix="1" applyFont="1" applyBorder="1" applyAlignment="1">
      <alignment vertical="top" wrapText="1"/>
    </xf>
    <xf numFmtId="0" fontId="18" fillId="0" borderId="8" xfId="0" quotePrefix="1" applyFont="1" applyBorder="1" applyAlignment="1">
      <alignment vertical="top" wrapText="1"/>
    </xf>
    <xf numFmtId="0" fontId="20" fillId="0" borderId="8" xfId="0" quotePrefix="1" applyFont="1" applyBorder="1" applyAlignment="1">
      <alignment vertical="top" wrapText="1"/>
    </xf>
    <xf numFmtId="0" fontId="14" fillId="0" borderId="1" xfId="0" quotePrefix="1" applyFont="1" applyBorder="1" applyAlignment="1">
      <alignment vertical="top" wrapText="1"/>
    </xf>
    <xf numFmtId="0" fontId="17" fillId="0" borderId="0" xfId="0" quotePrefix="1" applyFont="1" applyAlignment="1">
      <alignment vertical="top" wrapText="1"/>
    </xf>
    <xf numFmtId="0" fontId="14" fillId="0" borderId="0" xfId="0" quotePrefix="1" applyFont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15" fillId="0" borderId="0" xfId="0" quotePrefix="1" applyFont="1" applyAlignment="1">
      <alignment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0" xfId="0" applyFont="1" applyFill="1" applyBorder="1" applyAlignment="1">
      <alignment horizontal="left" vertical="top"/>
    </xf>
    <xf numFmtId="14" fontId="0" fillId="0" borderId="7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0" fillId="0" borderId="0" xfId="0" applyFont="1"/>
    <xf numFmtId="0" fontId="2" fillId="2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2" borderId="12" xfId="0" applyFont="1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</cellXfs>
  <cellStyles count="1">
    <cellStyle name="Normal" xfId="0" builtinId="0"/>
  </cellStyles>
  <dxfs count="4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file:///C:\Users\Poste-10\AppData\Local\Temp\LOGOEXPORT2.BMP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Users\Poste-10\AppData\Local\Temp\IMAGEPDGEXPORT28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69</xdr:row>
      <xdr:rowOff>76200</xdr:rowOff>
    </xdr:from>
    <xdr:to>
      <xdr:col>7</xdr:col>
      <xdr:colOff>962025</xdr:colOff>
      <xdr:row>76</xdr:row>
      <xdr:rowOff>0</xdr:rowOff>
    </xdr:to>
    <xdr:sp macro="" textlink="Paramètres!$C$3">
      <xdr:nvSpPr>
        <xdr:cNvPr id="3073" name="AutoShape 1">
          <a:extLst>
            <a:ext uri="{FF2B5EF4-FFF2-40B4-BE49-F238E27FC236}">
              <a16:creationId xmlns:a16="http://schemas.microsoft.com/office/drawing/2014/main" id="{4B8CA23A-0E25-4C24-A575-5FBD49DF6A45}"/>
            </a:ext>
          </a:extLst>
        </xdr:cNvPr>
        <xdr:cNvSpPr>
          <a:spLocks noChangeArrowheads="1" noTextEdit="1"/>
        </xdr:cNvSpPr>
      </xdr:nvSpPr>
      <xdr:spPr bwMode="auto">
        <a:xfrm>
          <a:off x="3067050" y="7962900"/>
          <a:ext cx="3467100" cy="72390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9F13C290-032A-4348-9EBD-9929F22D31A6}" type="TxLink">
            <a:rPr lang="fr-FR" sz="1400" b="1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DPGF</a:t>
          </a:fld>
          <a:endParaRPr lang="fr-FR" sz="1400" b="1"/>
        </a:p>
      </xdr:txBody>
    </xdr:sp>
    <xdr:clientData/>
  </xdr:twoCellAnchor>
  <xdr:twoCellAnchor editAs="oneCell">
    <xdr:from>
      <xdr:col>1</xdr:col>
      <xdr:colOff>133350</xdr:colOff>
      <xdr:row>1</xdr:row>
      <xdr:rowOff>27126</xdr:rowOff>
    </xdr:from>
    <xdr:to>
      <xdr:col>2</xdr:col>
      <xdr:colOff>1727225</xdr:colOff>
      <xdr:row>4</xdr:row>
      <xdr:rowOff>59740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6269F38-539E-A893-7710-5AF7956177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41426"/>
          <a:ext cx="2270150" cy="375514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28</xdr:row>
      <xdr:rowOff>27866</xdr:rowOff>
    </xdr:from>
    <xdr:to>
      <xdr:col>8</xdr:col>
      <xdr:colOff>128569</xdr:colOff>
      <xdr:row>43</xdr:row>
      <xdr:rowOff>45287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03497CE-EB6C-4866-FDFD-9CA2F8D9A65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4175" y="3228266"/>
          <a:ext cx="3748069" cy="1731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71892-EC10-424A-9B52-56D534DA2626}">
  <sheetPr>
    <pageSetUpPr fitToPage="1"/>
  </sheetPr>
  <dimension ref="A1:Q273"/>
  <sheetViews>
    <sheetView showGridLines="0" tabSelected="1" topLeftCell="B2" zoomScaleNormal="100" zoomScaleSheetLayoutView="100" workbookViewId="0">
      <pane ySplit="1005" topLeftCell="A2" activePane="bottomLeft"/>
      <selection activeCell="G2" sqref="G1:G1048576"/>
      <selection pane="bottomLeft" activeCell="T4" sqref="T4"/>
    </sheetView>
  </sheetViews>
  <sheetFormatPr baseColWidth="10" defaultColWidth="10.7109375" defaultRowHeight="15" customHeight="1" x14ac:dyDescent="0.2"/>
  <cols>
    <col min="1" max="1" width="10.7109375" style="22" hidden="1" customWidth="1"/>
    <col min="2" max="2" width="6.5703125" style="22" customWidth="1"/>
    <col min="3" max="3" width="36" style="22" customWidth="1"/>
    <col min="4" max="6" width="8.140625" style="22" customWidth="1"/>
    <col min="7" max="7" width="9.28515625" style="22" customWidth="1"/>
    <col min="8" max="8" width="10.7109375" style="22" hidden="1" customWidth="1"/>
    <col min="9" max="9" width="12.5703125" style="22" customWidth="1"/>
    <col min="10" max="10" width="12.5703125" style="56" customWidth="1"/>
    <col min="11" max="14" width="10.7109375" style="22" hidden="1" customWidth="1"/>
    <col min="15" max="17" width="0" style="22" hidden="1" customWidth="1"/>
    <col min="18" max="16384" width="10.7109375" style="22"/>
  </cols>
  <sheetData>
    <row r="1" spans="1:17" ht="15" hidden="1" customHeight="1" x14ac:dyDescent="0.2">
      <c r="A1" s="22" t="s">
        <v>31</v>
      </c>
      <c r="B1" s="22" t="s">
        <v>32</v>
      </c>
      <c r="C1" s="22" t="s">
        <v>33</v>
      </c>
      <c r="D1" s="22" t="s">
        <v>34</v>
      </c>
      <c r="E1" s="22" t="s">
        <v>35</v>
      </c>
      <c r="F1" s="22" t="s">
        <v>36</v>
      </c>
      <c r="G1" s="22" t="s">
        <v>37</v>
      </c>
      <c r="H1" s="22" t="s">
        <v>38</v>
      </c>
      <c r="I1" s="22" t="s">
        <v>39</v>
      </c>
      <c r="J1" s="56" t="s">
        <v>40</v>
      </c>
      <c r="K1" s="22" t="s">
        <v>41</v>
      </c>
      <c r="M1" s="22" t="s">
        <v>42</v>
      </c>
      <c r="N1" s="22" t="s">
        <v>43</v>
      </c>
      <c r="O1" s="22" t="s">
        <v>44</v>
      </c>
      <c r="P1" s="22" t="s">
        <v>45</v>
      </c>
      <c r="Q1" s="22" t="s">
        <v>46</v>
      </c>
    </row>
    <row r="3" spans="1:17" ht="33.75" x14ac:dyDescent="0.2">
      <c r="A3" s="22" t="s">
        <v>47</v>
      </c>
      <c r="B3" s="40" t="s">
        <v>48</v>
      </c>
      <c r="C3" s="100" t="s">
        <v>49</v>
      </c>
      <c r="D3" s="100"/>
      <c r="E3" s="100"/>
      <c r="F3" s="40" t="s">
        <v>36</v>
      </c>
      <c r="G3" s="40" t="s">
        <v>232</v>
      </c>
      <c r="H3" s="40" t="s">
        <v>50</v>
      </c>
      <c r="I3" s="40" t="s">
        <v>51</v>
      </c>
      <c r="J3" s="57" t="s">
        <v>52</v>
      </c>
      <c r="K3" s="40" t="s">
        <v>53</v>
      </c>
      <c r="L3" s="40" t="s">
        <v>54</v>
      </c>
      <c r="M3" s="40" t="s">
        <v>55</v>
      </c>
      <c r="N3" s="40" t="s">
        <v>56</v>
      </c>
      <c r="O3" s="40" t="s">
        <v>57</v>
      </c>
      <c r="P3" s="40" t="s">
        <v>58</v>
      </c>
      <c r="Q3" s="40" t="s">
        <v>59</v>
      </c>
    </row>
    <row r="4" spans="1:17" ht="31.5" x14ac:dyDescent="0.2">
      <c r="A4" s="22">
        <v>2</v>
      </c>
      <c r="B4" s="42" t="s">
        <v>60</v>
      </c>
      <c r="C4" s="97" t="s">
        <v>61</v>
      </c>
      <c r="D4" s="97"/>
      <c r="E4" s="97"/>
      <c r="F4" s="41"/>
      <c r="G4" s="41"/>
      <c r="H4" s="41"/>
      <c r="I4" s="41"/>
      <c r="J4" s="58"/>
    </row>
    <row r="5" spans="1:17" ht="12.75" x14ac:dyDescent="0.2">
      <c r="A5" s="22">
        <v>5</v>
      </c>
      <c r="B5" s="44" t="s">
        <v>62</v>
      </c>
      <c r="C5" s="101" t="s">
        <v>63</v>
      </c>
      <c r="D5" s="101"/>
      <c r="E5" s="101"/>
      <c r="F5" s="43"/>
      <c r="G5" s="43"/>
      <c r="H5" s="43"/>
      <c r="I5" s="43"/>
      <c r="J5" s="59"/>
    </row>
    <row r="6" spans="1:17" ht="15" hidden="1" customHeight="1" x14ac:dyDescent="0.2">
      <c r="A6" s="22" t="s">
        <v>64</v>
      </c>
    </row>
    <row r="7" spans="1:17" ht="15" hidden="1" customHeight="1" x14ac:dyDescent="0.2">
      <c r="A7" s="22" t="s">
        <v>64</v>
      </c>
    </row>
    <row r="8" spans="1:17" ht="15" hidden="1" customHeight="1" x14ac:dyDescent="0.2">
      <c r="A8" s="22" t="s">
        <v>64</v>
      </c>
    </row>
    <row r="9" spans="1:17" ht="15" hidden="1" customHeight="1" x14ac:dyDescent="0.2">
      <c r="A9" s="22" t="s">
        <v>64</v>
      </c>
    </row>
    <row r="10" spans="1:17" ht="15" hidden="1" customHeight="1" x14ac:dyDescent="0.2">
      <c r="A10" s="22" t="s">
        <v>64</v>
      </c>
    </row>
    <row r="11" spans="1:17" ht="15" hidden="1" customHeight="1" x14ac:dyDescent="0.2">
      <c r="A11" s="22" t="s">
        <v>64</v>
      </c>
    </row>
    <row r="12" spans="1:17" ht="15" hidden="1" customHeight="1" x14ac:dyDescent="0.2">
      <c r="A12" s="22" t="s">
        <v>64</v>
      </c>
    </row>
    <row r="13" spans="1:17" ht="15" hidden="1" customHeight="1" x14ac:dyDescent="0.2">
      <c r="A13" s="22" t="s">
        <v>64</v>
      </c>
    </row>
    <row r="14" spans="1:17" ht="15" hidden="1" customHeight="1" x14ac:dyDescent="0.2">
      <c r="A14" s="22" t="s">
        <v>64</v>
      </c>
    </row>
    <row r="15" spans="1:17" ht="15" hidden="1" customHeight="1" x14ac:dyDescent="0.2">
      <c r="A15" s="22" t="s">
        <v>64</v>
      </c>
    </row>
    <row r="16" spans="1:17" ht="15" hidden="1" customHeight="1" x14ac:dyDescent="0.2">
      <c r="A16" s="22" t="s">
        <v>64</v>
      </c>
    </row>
    <row r="17" spans="1:1" ht="15" hidden="1" customHeight="1" x14ac:dyDescent="0.2">
      <c r="A17" s="22" t="s">
        <v>64</v>
      </c>
    </row>
    <row r="18" spans="1:1" ht="15" hidden="1" customHeight="1" x14ac:dyDescent="0.2">
      <c r="A18" s="22" t="s">
        <v>64</v>
      </c>
    </row>
    <row r="19" spans="1:1" ht="15" hidden="1" customHeight="1" x14ac:dyDescent="0.2">
      <c r="A19" s="22" t="s">
        <v>64</v>
      </c>
    </row>
    <row r="20" spans="1:1" ht="15" hidden="1" customHeight="1" x14ac:dyDescent="0.2">
      <c r="A20" s="22" t="s">
        <v>64</v>
      </c>
    </row>
    <row r="21" spans="1:1" ht="15" hidden="1" customHeight="1" x14ac:dyDescent="0.2">
      <c r="A21" s="22" t="s">
        <v>64</v>
      </c>
    </row>
    <row r="22" spans="1:1" ht="15" hidden="1" customHeight="1" x14ac:dyDescent="0.2">
      <c r="A22" s="22" t="s">
        <v>64</v>
      </c>
    </row>
    <row r="23" spans="1:1" ht="15" hidden="1" customHeight="1" x14ac:dyDescent="0.2">
      <c r="A23" s="22" t="s">
        <v>64</v>
      </c>
    </row>
    <row r="24" spans="1:1" ht="15" hidden="1" customHeight="1" x14ac:dyDescent="0.2">
      <c r="A24" s="22" t="s">
        <v>64</v>
      </c>
    </row>
    <row r="25" spans="1:1" ht="15" hidden="1" customHeight="1" x14ac:dyDescent="0.2">
      <c r="A25" s="22" t="s">
        <v>64</v>
      </c>
    </row>
    <row r="26" spans="1:1" ht="15" hidden="1" customHeight="1" x14ac:dyDescent="0.2">
      <c r="A26" s="22" t="s">
        <v>64</v>
      </c>
    </row>
    <row r="27" spans="1:1" ht="15" hidden="1" customHeight="1" x14ac:dyDescent="0.2">
      <c r="A27" s="22" t="s">
        <v>64</v>
      </c>
    </row>
    <row r="28" spans="1:1" ht="15" hidden="1" customHeight="1" x14ac:dyDescent="0.2">
      <c r="A28" s="22" t="s">
        <v>64</v>
      </c>
    </row>
    <row r="29" spans="1:1" ht="15" hidden="1" customHeight="1" x14ac:dyDescent="0.2">
      <c r="A29" s="22" t="s">
        <v>64</v>
      </c>
    </row>
    <row r="30" spans="1:1" ht="15" hidden="1" customHeight="1" x14ac:dyDescent="0.2">
      <c r="A30" s="22" t="s">
        <v>64</v>
      </c>
    </row>
    <row r="31" spans="1:1" ht="15" hidden="1" customHeight="1" x14ac:dyDescent="0.2">
      <c r="A31" s="22" t="s">
        <v>64</v>
      </c>
    </row>
    <row r="32" spans="1:1" ht="15" hidden="1" customHeight="1" x14ac:dyDescent="0.2">
      <c r="A32" s="22" t="s">
        <v>64</v>
      </c>
    </row>
    <row r="33" spans="1:1" ht="15" hidden="1" customHeight="1" x14ac:dyDescent="0.2">
      <c r="A33" s="22" t="s">
        <v>64</v>
      </c>
    </row>
    <row r="34" spans="1:1" ht="15" hidden="1" customHeight="1" x14ac:dyDescent="0.2">
      <c r="A34" s="22" t="s">
        <v>64</v>
      </c>
    </row>
    <row r="35" spans="1:1" ht="15" hidden="1" customHeight="1" x14ac:dyDescent="0.2">
      <c r="A35" s="22" t="s">
        <v>64</v>
      </c>
    </row>
    <row r="36" spans="1:1" ht="15" hidden="1" customHeight="1" x14ac:dyDescent="0.2">
      <c r="A36" s="22" t="s">
        <v>64</v>
      </c>
    </row>
    <row r="37" spans="1:1" ht="15" hidden="1" customHeight="1" x14ac:dyDescent="0.2">
      <c r="A37" s="22" t="s">
        <v>64</v>
      </c>
    </row>
    <row r="38" spans="1:1" ht="15" hidden="1" customHeight="1" x14ac:dyDescent="0.2">
      <c r="A38" s="22" t="s">
        <v>64</v>
      </c>
    </row>
    <row r="39" spans="1:1" ht="15" hidden="1" customHeight="1" x14ac:dyDescent="0.2">
      <c r="A39" s="22" t="s">
        <v>64</v>
      </c>
    </row>
    <row r="40" spans="1:1" ht="15" hidden="1" customHeight="1" x14ac:dyDescent="0.2">
      <c r="A40" s="22" t="s">
        <v>64</v>
      </c>
    </row>
    <row r="41" spans="1:1" ht="15" hidden="1" customHeight="1" x14ac:dyDescent="0.2">
      <c r="A41" s="22" t="s">
        <v>64</v>
      </c>
    </row>
    <row r="42" spans="1:1" ht="15" hidden="1" customHeight="1" x14ac:dyDescent="0.2">
      <c r="A42" s="22" t="s">
        <v>64</v>
      </c>
    </row>
    <row r="43" spans="1:1" ht="15" hidden="1" customHeight="1" x14ac:dyDescent="0.2">
      <c r="A43" s="22" t="s">
        <v>64</v>
      </c>
    </row>
    <row r="44" spans="1:1" ht="15" hidden="1" customHeight="1" x14ac:dyDescent="0.2">
      <c r="A44" s="22" t="s">
        <v>64</v>
      </c>
    </row>
    <row r="45" spans="1:1" ht="15" hidden="1" customHeight="1" x14ac:dyDescent="0.2">
      <c r="A45" s="22" t="s">
        <v>65</v>
      </c>
    </row>
    <row r="46" spans="1:1" ht="15" hidden="1" customHeight="1" x14ac:dyDescent="0.2">
      <c r="A46" s="22" t="s">
        <v>64</v>
      </c>
    </row>
    <row r="47" spans="1:1" ht="15" hidden="1" customHeight="1" x14ac:dyDescent="0.2">
      <c r="A47" s="22" t="s">
        <v>64</v>
      </c>
    </row>
    <row r="48" spans="1:1" ht="15" hidden="1" customHeight="1" x14ac:dyDescent="0.2">
      <c r="A48" s="22" t="s">
        <v>64</v>
      </c>
    </row>
    <row r="49" spans="1:10" ht="15" hidden="1" customHeight="1" x14ac:dyDescent="0.2">
      <c r="A49" s="22" t="s">
        <v>64</v>
      </c>
    </row>
    <row r="50" spans="1:10" ht="15" hidden="1" customHeight="1" x14ac:dyDescent="0.2">
      <c r="A50" s="22" t="s">
        <v>64</v>
      </c>
    </row>
    <row r="51" spans="1:10" ht="15" hidden="1" customHeight="1" x14ac:dyDescent="0.2">
      <c r="A51" s="22" t="s">
        <v>64</v>
      </c>
    </row>
    <row r="52" spans="1:10" ht="15" hidden="1" customHeight="1" x14ac:dyDescent="0.2">
      <c r="A52" s="22" t="s">
        <v>64</v>
      </c>
    </row>
    <row r="53" spans="1:10" ht="15" hidden="1" customHeight="1" x14ac:dyDescent="0.2">
      <c r="A53" s="22" t="s">
        <v>64</v>
      </c>
    </row>
    <row r="54" spans="1:10" ht="15" hidden="1" customHeight="1" x14ac:dyDescent="0.2">
      <c r="A54" s="22" t="s">
        <v>64</v>
      </c>
    </row>
    <row r="55" spans="1:10" ht="15" hidden="1" customHeight="1" x14ac:dyDescent="0.2">
      <c r="A55" s="22" t="s">
        <v>64</v>
      </c>
    </row>
    <row r="56" spans="1:10" ht="15" hidden="1" customHeight="1" x14ac:dyDescent="0.2">
      <c r="A56" s="22" t="s">
        <v>64</v>
      </c>
    </row>
    <row r="57" spans="1:10" ht="15" hidden="1" customHeight="1" x14ac:dyDescent="0.2">
      <c r="A57" s="22" t="s">
        <v>64</v>
      </c>
    </row>
    <row r="58" spans="1:10" ht="15" hidden="1" customHeight="1" x14ac:dyDescent="0.2">
      <c r="A58" s="22" t="s">
        <v>64</v>
      </c>
    </row>
    <row r="59" spans="1:10" ht="15" hidden="1" customHeight="1" x14ac:dyDescent="0.2">
      <c r="A59" s="22" t="s">
        <v>64</v>
      </c>
    </row>
    <row r="60" spans="1:10" ht="15" hidden="1" customHeight="1" x14ac:dyDescent="0.2">
      <c r="A60" s="22" t="s">
        <v>64</v>
      </c>
    </row>
    <row r="61" spans="1:10" ht="15" hidden="1" customHeight="1" x14ac:dyDescent="0.2">
      <c r="A61" s="22" t="s">
        <v>65</v>
      </c>
    </row>
    <row r="62" spans="1:10" ht="15" hidden="1" customHeight="1" x14ac:dyDescent="0.2">
      <c r="A62" s="22" t="s">
        <v>66</v>
      </c>
    </row>
    <row r="63" spans="1:10" ht="12" x14ac:dyDescent="0.2">
      <c r="A63" s="22">
        <v>8</v>
      </c>
      <c r="B63" s="45" t="s">
        <v>67</v>
      </c>
      <c r="C63" s="98" t="s">
        <v>68</v>
      </c>
      <c r="D63" s="98"/>
      <c r="E63" s="98"/>
      <c r="J63" s="60"/>
    </row>
    <row r="64" spans="1:10" ht="15" hidden="1" customHeight="1" x14ac:dyDescent="0.2">
      <c r="A64" s="22" t="s">
        <v>69</v>
      </c>
    </row>
    <row r="65" spans="1:17" ht="15" hidden="1" customHeight="1" x14ac:dyDescent="0.2">
      <c r="A65" s="22" t="s">
        <v>70</v>
      </c>
    </row>
    <row r="66" spans="1:17" ht="12" x14ac:dyDescent="0.2">
      <c r="A66" s="22">
        <v>8</v>
      </c>
      <c r="B66" s="45" t="s">
        <v>71</v>
      </c>
      <c r="C66" s="98" t="s">
        <v>72</v>
      </c>
      <c r="D66" s="98"/>
      <c r="E66" s="98"/>
      <c r="J66" s="60"/>
    </row>
    <row r="67" spans="1:17" ht="15" hidden="1" customHeight="1" x14ac:dyDescent="0.2">
      <c r="A67" s="22" t="s">
        <v>69</v>
      </c>
    </row>
    <row r="68" spans="1:17" ht="15" hidden="1" customHeight="1" x14ac:dyDescent="0.2">
      <c r="A68" s="22" t="s">
        <v>70</v>
      </c>
    </row>
    <row r="69" spans="1:17" ht="15.75" x14ac:dyDescent="0.2">
      <c r="A69" s="22">
        <v>3</v>
      </c>
      <c r="B69" s="44" t="s">
        <v>73</v>
      </c>
      <c r="C69" s="99" t="s">
        <v>74</v>
      </c>
      <c r="D69" s="99"/>
      <c r="E69" s="99"/>
      <c r="F69" s="41"/>
      <c r="G69" s="41"/>
      <c r="H69" s="41"/>
      <c r="I69" s="41"/>
      <c r="J69" s="61"/>
    </row>
    <row r="70" spans="1:17" ht="11.25" x14ac:dyDescent="0.2">
      <c r="A70" s="22">
        <v>9</v>
      </c>
      <c r="B70" s="45" t="s">
        <v>75</v>
      </c>
      <c r="C70" s="95" t="s">
        <v>76</v>
      </c>
      <c r="D70" s="95"/>
      <c r="E70" s="95"/>
      <c r="F70" s="47" t="s">
        <v>36</v>
      </c>
      <c r="G70" s="48">
        <v>3</v>
      </c>
      <c r="H70" s="49"/>
      <c r="I70" s="50"/>
      <c r="J70" s="62">
        <f>IF(AND(G70= "",H70= ""), 0, ROUND(ROUND(I70, 2) * ROUND(IF(H70="",G70,H70),  0), 2))</f>
        <v>0</v>
      </c>
      <c r="M70" s="46">
        <v>0.2</v>
      </c>
      <c r="Q70" s="22">
        <v>1355</v>
      </c>
    </row>
    <row r="71" spans="1:17" ht="15" hidden="1" customHeight="1" x14ac:dyDescent="0.2">
      <c r="A71" s="22" t="s">
        <v>77</v>
      </c>
    </row>
    <row r="72" spans="1:17" ht="33.75" customHeight="1" x14ac:dyDescent="0.2">
      <c r="A72" s="22" t="s">
        <v>78</v>
      </c>
      <c r="B72" s="51"/>
      <c r="C72" s="96" t="s">
        <v>79</v>
      </c>
      <c r="D72" s="96"/>
      <c r="E72" s="96"/>
      <c r="F72" s="96"/>
      <c r="G72" s="96"/>
      <c r="H72" s="96"/>
      <c r="I72" s="96"/>
      <c r="J72" s="63"/>
    </row>
    <row r="73" spans="1:17" ht="15" hidden="1" customHeight="1" x14ac:dyDescent="0.2">
      <c r="A73" s="22" t="s">
        <v>80</v>
      </c>
      <c r="C73" s="22" t="s">
        <v>81</v>
      </c>
    </row>
    <row r="74" spans="1:17" ht="15" hidden="1" customHeight="1" x14ac:dyDescent="0.2">
      <c r="A74" s="22" t="s">
        <v>82</v>
      </c>
    </row>
    <row r="75" spans="1:17" ht="12" x14ac:dyDescent="0.2">
      <c r="A75" s="22">
        <v>8</v>
      </c>
      <c r="B75" s="45" t="s">
        <v>83</v>
      </c>
      <c r="C75" s="98" t="s">
        <v>84</v>
      </c>
      <c r="D75" s="98"/>
      <c r="E75" s="98"/>
      <c r="J75" s="60"/>
    </row>
    <row r="76" spans="1:17" ht="15" hidden="1" customHeight="1" x14ac:dyDescent="0.2">
      <c r="A76" s="22" t="s">
        <v>69</v>
      </c>
    </row>
    <row r="77" spans="1:17" ht="33.75" customHeight="1" x14ac:dyDescent="0.2">
      <c r="A77" s="22" t="s">
        <v>85</v>
      </c>
      <c r="B77" s="51"/>
      <c r="C77" s="96" t="s">
        <v>86</v>
      </c>
      <c r="D77" s="96"/>
      <c r="E77" s="96"/>
      <c r="F77" s="96"/>
      <c r="G77" s="96"/>
      <c r="H77" s="96"/>
      <c r="I77" s="96"/>
      <c r="J77" s="63"/>
    </row>
    <row r="78" spans="1:17" ht="11.25" x14ac:dyDescent="0.2">
      <c r="A78" s="22">
        <v>9</v>
      </c>
      <c r="B78" s="45" t="s">
        <v>87</v>
      </c>
      <c r="C78" s="95" t="s">
        <v>88</v>
      </c>
      <c r="D78" s="95"/>
      <c r="E78" s="95"/>
      <c r="F78" s="47" t="s">
        <v>35</v>
      </c>
      <c r="G78" s="52">
        <v>15</v>
      </c>
      <c r="H78" s="49"/>
      <c r="I78" s="50"/>
      <c r="J78" s="62">
        <f>IF(AND(G78= "",H78= ""), 0, ROUND(ROUND(I78, 2) * ROUND(IF(H78="",G78,H78),  2), 2))</f>
        <v>0</v>
      </c>
      <c r="M78" s="46">
        <v>0.2</v>
      </c>
      <c r="Q78" s="22">
        <v>1355</v>
      </c>
    </row>
    <row r="79" spans="1:17" ht="15" hidden="1" customHeight="1" x14ac:dyDescent="0.2">
      <c r="A79" s="22" t="s">
        <v>89</v>
      </c>
      <c r="C79" s="22" t="s">
        <v>90</v>
      </c>
    </row>
    <row r="80" spans="1:17" ht="15" hidden="1" customHeight="1" x14ac:dyDescent="0.2">
      <c r="A80" s="22" t="s">
        <v>80</v>
      </c>
      <c r="C80" s="22" t="s">
        <v>91</v>
      </c>
    </row>
    <row r="81" spans="1:17" ht="15" hidden="1" customHeight="1" x14ac:dyDescent="0.2">
      <c r="A81" s="22" t="s">
        <v>82</v>
      </c>
    </row>
    <row r="82" spans="1:17" ht="11.25" x14ac:dyDescent="0.2">
      <c r="A82" s="22">
        <v>9</v>
      </c>
      <c r="B82" s="45" t="s">
        <v>92</v>
      </c>
      <c r="C82" s="95" t="s">
        <v>93</v>
      </c>
      <c r="D82" s="95"/>
      <c r="E82" s="95"/>
      <c r="F82" s="47" t="s">
        <v>94</v>
      </c>
      <c r="G82" s="52">
        <v>13</v>
      </c>
      <c r="H82" s="49"/>
      <c r="I82" s="50"/>
      <c r="J82" s="62">
        <f>IF(AND(G82= "",H82= ""), 0, ROUND(ROUND(I82, 2) * ROUND(IF(H82="",G82,H82),  2), 2))</f>
        <v>0</v>
      </c>
      <c r="M82" s="46">
        <v>0.2</v>
      </c>
      <c r="Q82" s="22">
        <v>1355</v>
      </c>
    </row>
    <row r="83" spans="1:17" ht="15" hidden="1" customHeight="1" x14ac:dyDescent="0.2">
      <c r="A83" s="22" t="s">
        <v>89</v>
      </c>
      <c r="C83" s="22" t="s">
        <v>95</v>
      </c>
    </row>
    <row r="84" spans="1:17" ht="15" hidden="1" customHeight="1" x14ac:dyDescent="0.2">
      <c r="A84" s="22" t="s">
        <v>80</v>
      </c>
      <c r="C84" s="22" t="s">
        <v>91</v>
      </c>
    </row>
    <row r="85" spans="1:17" ht="15" hidden="1" customHeight="1" x14ac:dyDescent="0.2">
      <c r="A85" s="22" t="s">
        <v>82</v>
      </c>
    </row>
    <row r="86" spans="1:17" ht="11.25" x14ac:dyDescent="0.2">
      <c r="A86" s="22">
        <v>9</v>
      </c>
      <c r="B86" s="45" t="s">
        <v>96</v>
      </c>
      <c r="C86" s="95" t="s">
        <v>97</v>
      </c>
      <c r="D86" s="95"/>
      <c r="E86" s="95"/>
      <c r="F86" s="47" t="s">
        <v>35</v>
      </c>
      <c r="G86" s="52">
        <v>16</v>
      </c>
      <c r="H86" s="49"/>
      <c r="I86" s="50"/>
      <c r="J86" s="62">
        <f>IF(AND(G86= "",H86= ""), 0, ROUND(ROUND(I86, 2) * ROUND(IF(H86="",G86,H86),  2), 2))</f>
        <v>0</v>
      </c>
      <c r="M86" s="46">
        <v>0.2</v>
      </c>
      <c r="Q86" s="22">
        <v>1355</v>
      </c>
    </row>
    <row r="87" spans="1:17" ht="15" hidden="1" customHeight="1" x14ac:dyDescent="0.2">
      <c r="A87" s="22" t="s">
        <v>89</v>
      </c>
      <c r="C87" s="22" t="s">
        <v>98</v>
      </c>
    </row>
    <row r="88" spans="1:17" ht="15" hidden="1" customHeight="1" x14ac:dyDescent="0.2">
      <c r="A88" s="22" t="s">
        <v>80</v>
      </c>
      <c r="C88" s="22" t="s">
        <v>91</v>
      </c>
    </row>
    <row r="89" spans="1:17" ht="15" hidden="1" customHeight="1" x14ac:dyDescent="0.2">
      <c r="A89" s="22" t="s">
        <v>82</v>
      </c>
    </row>
    <row r="90" spans="1:17" ht="15" hidden="1" customHeight="1" x14ac:dyDescent="0.2">
      <c r="A90" s="22" t="s">
        <v>70</v>
      </c>
    </row>
    <row r="91" spans="1:17" ht="11.25" x14ac:dyDescent="0.2">
      <c r="A91" s="22">
        <v>9</v>
      </c>
      <c r="B91" s="45" t="s">
        <v>99</v>
      </c>
      <c r="C91" s="95" t="s">
        <v>100</v>
      </c>
      <c r="D91" s="95"/>
      <c r="E91" s="95"/>
      <c r="F91" s="47" t="s">
        <v>36</v>
      </c>
      <c r="G91" s="48">
        <v>1</v>
      </c>
      <c r="H91" s="49"/>
      <c r="I91" s="50"/>
      <c r="J91" s="62">
        <f>IF(AND(G91= "",H91= ""), 0, ROUND(ROUND(I91, 2) * ROUND(IF(H91="",G91,H91),  0), 2))</f>
        <v>0</v>
      </c>
      <c r="M91" s="46">
        <v>0.2</v>
      </c>
      <c r="Q91" s="22">
        <v>1355</v>
      </c>
    </row>
    <row r="92" spans="1:17" ht="15" hidden="1" customHeight="1" x14ac:dyDescent="0.2">
      <c r="A92" s="22" t="s">
        <v>77</v>
      </c>
    </row>
    <row r="93" spans="1:17" ht="33.75" customHeight="1" x14ac:dyDescent="0.2">
      <c r="A93" s="22" t="s">
        <v>78</v>
      </c>
      <c r="B93" s="51"/>
      <c r="C93" s="96" t="s">
        <v>86</v>
      </c>
      <c r="D93" s="96"/>
      <c r="E93" s="96"/>
      <c r="F93" s="96"/>
      <c r="G93" s="96"/>
      <c r="H93" s="96"/>
      <c r="I93" s="96"/>
      <c r="J93" s="63"/>
    </row>
    <row r="94" spans="1:17" ht="15" hidden="1" customHeight="1" x14ac:dyDescent="0.2">
      <c r="A94" s="22" t="s">
        <v>101</v>
      </c>
    </row>
    <row r="95" spans="1:17" ht="15" hidden="1" customHeight="1" x14ac:dyDescent="0.2">
      <c r="A95" s="22" t="s">
        <v>80</v>
      </c>
      <c r="C95" s="22" t="s">
        <v>102</v>
      </c>
    </row>
    <row r="96" spans="1:17" ht="15" hidden="1" customHeight="1" x14ac:dyDescent="0.2">
      <c r="A96" s="22" t="s">
        <v>82</v>
      </c>
    </row>
    <row r="97" spans="1:17" ht="22.5" customHeight="1" x14ac:dyDescent="0.2">
      <c r="A97" s="22">
        <v>9</v>
      </c>
      <c r="B97" s="45" t="s">
        <v>103</v>
      </c>
      <c r="C97" s="95" t="s">
        <v>104</v>
      </c>
      <c r="D97" s="95"/>
      <c r="E97" s="95"/>
      <c r="F97" s="47" t="s">
        <v>35</v>
      </c>
      <c r="G97" s="52">
        <v>15</v>
      </c>
      <c r="H97" s="49"/>
      <c r="I97" s="50"/>
      <c r="J97" s="62">
        <f>IF(AND(G97= "",H97= ""), 0, ROUND(ROUND(I97, 2) * ROUND(IF(H97="",G97,H97),  2), 2))</f>
        <v>0</v>
      </c>
      <c r="M97" s="46">
        <v>0.2</v>
      </c>
      <c r="Q97" s="22">
        <v>1355</v>
      </c>
    </row>
    <row r="98" spans="1:17" ht="15" hidden="1" customHeight="1" x14ac:dyDescent="0.2">
      <c r="A98" s="22" t="s">
        <v>77</v>
      </c>
    </row>
    <row r="99" spans="1:17" ht="33.75" customHeight="1" x14ac:dyDescent="0.2">
      <c r="A99" s="22" t="s">
        <v>78</v>
      </c>
      <c r="B99" s="51"/>
      <c r="C99" s="96" t="s">
        <v>86</v>
      </c>
      <c r="D99" s="96"/>
      <c r="E99" s="96"/>
      <c r="F99" s="96"/>
      <c r="G99" s="96"/>
      <c r="H99" s="96"/>
      <c r="I99" s="96"/>
      <c r="J99" s="63"/>
    </row>
    <row r="100" spans="1:17" ht="15" hidden="1" customHeight="1" x14ac:dyDescent="0.2">
      <c r="A100" s="22" t="s">
        <v>89</v>
      </c>
      <c r="C100" s="22" t="s">
        <v>90</v>
      </c>
    </row>
    <row r="101" spans="1:17" ht="15" hidden="1" customHeight="1" x14ac:dyDescent="0.2">
      <c r="A101" s="22" t="s">
        <v>80</v>
      </c>
      <c r="C101" s="22" t="s">
        <v>91</v>
      </c>
    </row>
    <row r="102" spans="1:17" ht="15" hidden="1" customHeight="1" x14ac:dyDescent="0.2">
      <c r="A102" s="22" t="s">
        <v>82</v>
      </c>
    </row>
    <row r="103" spans="1:17" ht="11.25" x14ac:dyDescent="0.2">
      <c r="A103" s="22">
        <v>9</v>
      </c>
      <c r="B103" s="45" t="s">
        <v>105</v>
      </c>
      <c r="C103" s="95" t="s">
        <v>106</v>
      </c>
      <c r="D103" s="95"/>
      <c r="E103" s="95"/>
      <c r="F103" s="47" t="s">
        <v>94</v>
      </c>
      <c r="G103" s="52">
        <v>13</v>
      </c>
      <c r="H103" s="49"/>
      <c r="I103" s="50"/>
      <c r="J103" s="62">
        <f>IF(AND(G103= "",H103= ""), 0, ROUND(ROUND(I103, 2) * ROUND(IF(H103="",G103,H103),  2), 2))</f>
        <v>0</v>
      </c>
      <c r="M103" s="46">
        <v>0.2</v>
      </c>
      <c r="Q103" s="22">
        <v>1355</v>
      </c>
    </row>
    <row r="104" spans="1:17" ht="15" hidden="1" customHeight="1" x14ac:dyDescent="0.2">
      <c r="A104" s="22" t="s">
        <v>77</v>
      </c>
    </row>
    <row r="105" spans="1:17" ht="33.75" customHeight="1" x14ac:dyDescent="0.2">
      <c r="A105" s="22" t="s">
        <v>78</v>
      </c>
      <c r="B105" s="51"/>
      <c r="C105" s="96" t="s">
        <v>107</v>
      </c>
      <c r="D105" s="96"/>
      <c r="E105" s="96"/>
      <c r="F105" s="96"/>
      <c r="G105" s="96"/>
      <c r="H105" s="96"/>
      <c r="I105" s="96"/>
      <c r="J105" s="63"/>
    </row>
    <row r="106" spans="1:17" ht="15" hidden="1" customHeight="1" x14ac:dyDescent="0.2">
      <c r="A106" s="22" t="s">
        <v>89</v>
      </c>
      <c r="C106" s="22" t="s">
        <v>95</v>
      </c>
    </row>
    <row r="107" spans="1:17" ht="15" hidden="1" customHeight="1" x14ac:dyDescent="0.2">
      <c r="A107" s="22" t="s">
        <v>80</v>
      </c>
      <c r="C107" s="22" t="s">
        <v>91</v>
      </c>
    </row>
    <row r="108" spans="1:17" ht="15" hidden="1" customHeight="1" x14ac:dyDescent="0.2">
      <c r="A108" s="22" t="s">
        <v>82</v>
      </c>
    </row>
    <row r="109" spans="1:17" ht="11.25" x14ac:dyDescent="0.2">
      <c r="A109" s="22">
        <v>9</v>
      </c>
      <c r="B109" s="45" t="s">
        <v>108</v>
      </c>
      <c r="C109" s="95" t="s">
        <v>109</v>
      </c>
      <c r="D109" s="95"/>
      <c r="E109" s="95"/>
      <c r="F109" s="47" t="s">
        <v>35</v>
      </c>
      <c r="G109" s="52">
        <v>51</v>
      </c>
      <c r="H109" s="49"/>
      <c r="I109" s="50"/>
      <c r="J109" s="62">
        <f>IF(AND(G109= "",H109= ""), 0, ROUND(ROUND(I109, 2) * ROUND(IF(H109="",G109,H109),  2), 2))</f>
        <v>0</v>
      </c>
      <c r="M109" s="46">
        <v>0.2</v>
      </c>
      <c r="Q109" s="22">
        <v>1355</v>
      </c>
    </row>
    <row r="110" spans="1:17" ht="15" hidden="1" customHeight="1" x14ac:dyDescent="0.2">
      <c r="A110" s="22" t="s">
        <v>77</v>
      </c>
    </row>
    <row r="111" spans="1:17" ht="45" customHeight="1" x14ac:dyDescent="0.2">
      <c r="A111" s="22" t="s">
        <v>78</v>
      </c>
      <c r="B111" s="51"/>
      <c r="C111" s="96" t="s">
        <v>110</v>
      </c>
      <c r="D111" s="96"/>
      <c r="E111" s="96"/>
      <c r="F111" s="96"/>
      <c r="G111" s="96"/>
      <c r="H111" s="96"/>
      <c r="I111" s="96"/>
      <c r="J111" s="63"/>
    </row>
    <row r="112" spans="1:17" ht="15" hidden="1" customHeight="1" x14ac:dyDescent="0.2">
      <c r="A112" s="22" t="s">
        <v>111</v>
      </c>
      <c r="C112" s="22" t="s">
        <v>112</v>
      </c>
    </row>
    <row r="113" spans="1:17" ht="15" hidden="1" customHeight="1" x14ac:dyDescent="0.2">
      <c r="A113" s="22" t="s">
        <v>89</v>
      </c>
      <c r="C113" s="22" t="s">
        <v>113</v>
      </c>
    </row>
    <row r="114" spans="1:17" ht="15" hidden="1" customHeight="1" x14ac:dyDescent="0.2">
      <c r="A114" s="22" t="s">
        <v>80</v>
      </c>
      <c r="C114" s="22" t="s">
        <v>114</v>
      </c>
    </row>
    <row r="115" spans="1:17" ht="15" hidden="1" customHeight="1" x14ac:dyDescent="0.2">
      <c r="A115" s="22" t="s">
        <v>82</v>
      </c>
    </row>
    <row r="116" spans="1:17" ht="11.25" x14ac:dyDescent="0.2">
      <c r="A116" s="22">
        <v>9</v>
      </c>
      <c r="B116" s="45" t="s">
        <v>115</v>
      </c>
      <c r="C116" s="95" t="s">
        <v>116</v>
      </c>
      <c r="D116" s="95"/>
      <c r="E116" s="95"/>
      <c r="F116" s="47" t="s">
        <v>94</v>
      </c>
      <c r="G116" s="52">
        <v>38</v>
      </c>
      <c r="H116" s="49"/>
      <c r="I116" s="50"/>
      <c r="J116" s="62">
        <f>IF(AND(G116= "",H116= ""), 0, ROUND(ROUND(I116, 2) * ROUND(IF(H116="",G116,H116),  2), 2))</f>
        <v>0</v>
      </c>
      <c r="M116" s="46">
        <v>0.2</v>
      </c>
      <c r="Q116" s="22">
        <v>1355</v>
      </c>
    </row>
    <row r="117" spans="1:17" ht="15" hidden="1" customHeight="1" x14ac:dyDescent="0.2">
      <c r="A117" s="22" t="s">
        <v>77</v>
      </c>
    </row>
    <row r="118" spans="1:17" ht="45" customHeight="1" x14ac:dyDescent="0.2">
      <c r="A118" s="22" t="s">
        <v>78</v>
      </c>
      <c r="B118" s="51"/>
      <c r="C118" s="96" t="s">
        <v>117</v>
      </c>
      <c r="D118" s="96"/>
      <c r="E118" s="96"/>
      <c r="F118" s="96"/>
      <c r="G118" s="96"/>
      <c r="H118" s="96"/>
      <c r="I118" s="96"/>
      <c r="J118" s="63"/>
    </row>
    <row r="119" spans="1:17" ht="15" hidden="1" customHeight="1" x14ac:dyDescent="0.2">
      <c r="A119" s="22" t="s">
        <v>89</v>
      </c>
      <c r="C119" s="22" t="s">
        <v>118</v>
      </c>
    </row>
    <row r="120" spans="1:17" ht="15" hidden="1" customHeight="1" x14ac:dyDescent="0.2">
      <c r="A120" s="22" t="s">
        <v>89</v>
      </c>
      <c r="C120" s="22" t="s">
        <v>119</v>
      </c>
    </row>
    <row r="121" spans="1:17" ht="15" hidden="1" customHeight="1" x14ac:dyDescent="0.2">
      <c r="A121" s="22" t="s">
        <v>80</v>
      </c>
      <c r="C121" s="22" t="s">
        <v>91</v>
      </c>
    </row>
    <row r="122" spans="1:17" ht="15" hidden="1" customHeight="1" x14ac:dyDescent="0.2">
      <c r="A122" s="22" t="s">
        <v>82</v>
      </c>
    </row>
    <row r="123" spans="1:17" ht="22.5" customHeight="1" x14ac:dyDescent="0.2">
      <c r="A123" s="22">
        <v>9</v>
      </c>
      <c r="B123" s="45" t="s">
        <v>120</v>
      </c>
      <c r="C123" s="95" t="s">
        <v>121</v>
      </c>
      <c r="D123" s="95"/>
      <c r="E123" s="95"/>
      <c r="F123" s="47" t="s">
        <v>94</v>
      </c>
      <c r="G123" s="52">
        <v>27</v>
      </c>
      <c r="H123" s="49"/>
      <c r="I123" s="50"/>
      <c r="J123" s="62">
        <f>IF(AND(G123= "",H123= ""), 0, ROUND(ROUND(I123, 2) * ROUND(IF(H123="",G123,H123),  2), 2))</f>
        <v>0</v>
      </c>
      <c r="M123" s="46">
        <v>0.2</v>
      </c>
      <c r="Q123" s="22">
        <v>1355</v>
      </c>
    </row>
    <row r="124" spans="1:17" ht="15" hidden="1" customHeight="1" x14ac:dyDescent="0.2">
      <c r="A124" s="22" t="s">
        <v>77</v>
      </c>
    </row>
    <row r="125" spans="1:17" ht="33.75" customHeight="1" x14ac:dyDescent="0.2">
      <c r="A125" s="22" t="s">
        <v>78</v>
      </c>
      <c r="B125" s="51"/>
      <c r="C125" s="96" t="s">
        <v>122</v>
      </c>
      <c r="D125" s="96"/>
      <c r="E125" s="96"/>
      <c r="F125" s="96"/>
      <c r="G125" s="96"/>
      <c r="H125" s="96"/>
      <c r="I125" s="96"/>
      <c r="J125" s="63"/>
    </row>
    <row r="126" spans="1:17" ht="15" hidden="1" customHeight="1" x14ac:dyDescent="0.2">
      <c r="A126" s="22" t="s">
        <v>89</v>
      </c>
      <c r="C126" s="22" t="s">
        <v>123</v>
      </c>
    </row>
    <row r="127" spans="1:17" ht="15" hidden="1" customHeight="1" x14ac:dyDescent="0.2">
      <c r="A127" s="22" t="s">
        <v>80</v>
      </c>
      <c r="C127" s="22" t="s">
        <v>91</v>
      </c>
    </row>
    <row r="128" spans="1:17" ht="15" hidden="1" customHeight="1" x14ac:dyDescent="0.2">
      <c r="A128" s="22" t="s">
        <v>82</v>
      </c>
    </row>
    <row r="129" spans="1:17" ht="11.25" x14ac:dyDescent="0.2">
      <c r="A129" s="22">
        <v>9</v>
      </c>
      <c r="B129" s="45" t="s">
        <v>124</v>
      </c>
      <c r="C129" s="95" t="s">
        <v>125</v>
      </c>
      <c r="D129" s="95"/>
      <c r="E129" s="95"/>
      <c r="F129" s="47" t="s">
        <v>94</v>
      </c>
      <c r="G129" s="52">
        <v>15</v>
      </c>
      <c r="H129" s="49"/>
      <c r="I129" s="50"/>
      <c r="J129" s="62">
        <f>IF(AND(G129= "",H129= ""), 0, ROUND(ROUND(I129, 2) * ROUND(IF(H129="",G129,H129),  2), 2))</f>
        <v>0</v>
      </c>
      <c r="M129" s="46">
        <v>0.2</v>
      </c>
      <c r="Q129" s="22">
        <v>1355</v>
      </c>
    </row>
    <row r="130" spans="1:17" ht="15" hidden="1" customHeight="1" x14ac:dyDescent="0.2">
      <c r="A130" s="22" t="s">
        <v>77</v>
      </c>
    </row>
    <row r="131" spans="1:17" ht="33.75" customHeight="1" x14ac:dyDescent="0.2">
      <c r="A131" s="22" t="s">
        <v>78</v>
      </c>
      <c r="B131" s="51"/>
      <c r="C131" s="96" t="s">
        <v>122</v>
      </c>
      <c r="D131" s="96"/>
      <c r="E131" s="96"/>
      <c r="F131" s="96"/>
      <c r="G131" s="96"/>
      <c r="H131" s="96"/>
      <c r="I131" s="96"/>
      <c r="J131" s="63"/>
    </row>
    <row r="132" spans="1:17" ht="15" hidden="1" customHeight="1" x14ac:dyDescent="0.2">
      <c r="A132" s="22" t="s">
        <v>89</v>
      </c>
      <c r="C132" s="22" t="s">
        <v>126</v>
      </c>
    </row>
    <row r="133" spans="1:17" ht="15" hidden="1" customHeight="1" x14ac:dyDescent="0.2">
      <c r="A133" s="22" t="s">
        <v>89</v>
      </c>
      <c r="C133" s="22" t="s">
        <v>127</v>
      </c>
    </row>
    <row r="134" spans="1:17" ht="15" hidden="1" customHeight="1" x14ac:dyDescent="0.2">
      <c r="A134" s="22" t="s">
        <v>80</v>
      </c>
      <c r="C134" s="22" t="s">
        <v>91</v>
      </c>
    </row>
    <row r="135" spans="1:17" ht="15" hidden="1" customHeight="1" x14ac:dyDescent="0.2">
      <c r="A135" s="22" t="s">
        <v>82</v>
      </c>
    </row>
    <row r="136" spans="1:17" ht="11.25" x14ac:dyDescent="0.2">
      <c r="A136" s="22">
        <v>9</v>
      </c>
      <c r="B136" s="45" t="s">
        <v>128</v>
      </c>
      <c r="C136" s="95" t="s">
        <v>129</v>
      </c>
      <c r="D136" s="95"/>
      <c r="E136" s="95"/>
      <c r="F136" s="47" t="s">
        <v>35</v>
      </c>
      <c r="G136" s="52">
        <v>18</v>
      </c>
      <c r="H136" s="49"/>
      <c r="I136" s="50"/>
      <c r="J136" s="62">
        <f>IF(AND(G136= "",H136= ""), 0, ROUND(ROUND(I136, 2) * ROUND(IF(H136="",G136,H136),  2), 2))</f>
        <v>0</v>
      </c>
      <c r="M136" s="46">
        <v>0.2</v>
      </c>
      <c r="Q136" s="22">
        <v>1355</v>
      </c>
    </row>
    <row r="137" spans="1:17" ht="15" hidden="1" customHeight="1" x14ac:dyDescent="0.2">
      <c r="A137" s="22" t="s">
        <v>77</v>
      </c>
    </row>
    <row r="138" spans="1:17" ht="45" customHeight="1" x14ac:dyDescent="0.2">
      <c r="A138" s="22" t="s">
        <v>78</v>
      </c>
      <c r="B138" s="51"/>
      <c r="C138" s="96" t="s">
        <v>130</v>
      </c>
      <c r="D138" s="96"/>
      <c r="E138" s="96"/>
      <c r="F138" s="96"/>
      <c r="G138" s="96"/>
      <c r="H138" s="96"/>
      <c r="I138" s="96"/>
      <c r="J138" s="63"/>
    </row>
    <row r="139" spans="1:17" ht="15" hidden="1" customHeight="1" x14ac:dyDescent="0.2">
      <c r="A139" s="22" t="s">
        <v>89</v>
      </c>
      <c r="C139" s="22" t="s">
        <v>131</v>
      </c>
    </row>
    <row r="140" spans="1:17" ht="15" hidden="1" customHeight="1" x14ac:dyDescent="0.2">
      <c r="A140" s="22" t="s">
        <v>89</v>
      </c>
      <c r="C140" s="22" t="s">
        <v>132</v>
      </c>
    </row>
    <row r="141" spans="1:17" ht="15" hidden="1" customHeight="1" x14ac:dyDescent="0.2">
      <c r="A141" s="22" t="s">
        <v>80</v>
      </c>
      <c r="C141" s="22" t="s">
        <v>91</v>
      </c>
    </row>
    <row r="142" spans="1:17" ht="15" hidden="1" customHeight="1" x14ac:dyDescent="0.2">
      <c r="A142" s="22" t="s">
        <v>82</v>
      </c>
    </row>
    <row r="143" spans="1:17" ht="11.25" x14ac:dyDescent="0.2">
      <c r="A143" s="22">
        <v>9</v>
      </c>
      <c r="B143" s="45" t="s">
        <v>133</v>
      </c>
      <c r="C143" s="95" t="s">
        <v>134</v>
      </c>
      <c r="D143" s="95"/>
      <c r="E143" s="95"/>
      <c r="F143" s="47" t="s">
        <v>35</v>
      </c>
      <c r="G143" s="52">
        <v>16</v>
      </c>
      <c r="H143" s="49"/>
      <c r="I143" s="50"/>
      <c r="J143" s="62">
        <f>IF(AND(G143= "",H143= ""), 0, ROUND(ROUND(I143, 2) * ROUND(IF(H143="",G143,H143),  2), 2))</f>
        <v>0</v>
      </c>
      <c r="M143" s="46">
        <v>0.2</v>
      </c>
      <c r="Q143" s="22">
        <v>1355</v>
      </c>
    </row>
    <row r="144" spans="1:17" ht="15" hidden="1" customHeight="1" x14ac:dyDescent="0.2">
      <c r="A144" s="22" t="s">
        <v>77</v>
      </c>
    </row>
    <row r="145" spans="1:17" ht="33.75" customHeight="1" x14ac:dyDescent="0.2">
      <c r="A145" s="22" t="s">
        <v>78</v>
      </c>
      <c r="B145" s="51"/>
      <c r="C145" s="96" t="s">
        <v>135</v>
      </c>
      <c r="D145" s="96"/>
      <c r="E145" s="96"/>
      <c r="F145" s="96"/>
      <c r="G145" s="96"/>
      <c r="H145" s="96"/>
      <c r="I145" s="96"/>
      <c r="J145" s="63"/>
    </row>
    <row r="146" spans="1:17" ht="15" hidden="1" customHeight="1" x14ac:dyDescent="0.2">
      <c r="A146" s="22" t="s">
        <v>80</v>
      </c>
      <c r="C146" s="22" t="s">
        <v>136</v>
      </c>
    </row>
    <row r="147" spans="1:17" ht="15" hidden="1" customHeight="1" x14ac:dyDescent="0.2">
      <c r="A147" s="22" t="s">
        <v>82</v>
      </c>
    </row>
    <row r="148" spans="1:17" ht="11.25" x14ac:dyDescent="0.2">
      <c r="A148" s="22">
        <v>9</v>
      </c>
      <c r="B148" s="45" t="s">
        <v>137</v>
      </c>
      <c r="C148" s="95" t="s">
        <v>138</v>
      </c>
      <c r="D148" s="95"/>
      <c r="E148" s="95"/>
      <c r="F148" s="47" t="s">
        <v>94</v>
      </c>
      <c r="G148" s="52">
        <v>2</v>
      </c>
      <c r="H148" s="49"/>
      <c r="I148" s="50"/>
      <c r="J148" s="62">
        <f>IF(AND(G148= "",H148= ""), 0, ROUND(ROUND(I148, 2) * ROUND(IF(H148="",G148,H148),  2), 2))</f>
        <v>0</v>
      </c>
      <c r="M148" s="46">
        <v>0.2</v>
      </c>
      <c r="Q148" s="22">
        <v>1355</v>
      </c>
    </row>
    <row r="149" spans="1:17" ht="15" hidden="1" customHeight="1" x14ac:dyDescent="0.2">
      <c r="A149" s="22" t="s">
        <v>77</v>
      </c>
    </row>
    <row r="150" spans="1:17" ht="45" customHeight="1" x14ac:dyDescent="0.2">
      <c r="A150" s="22" t="s">
        <v>78</v>
      </c>
      <c r="B150" s="51"/>
      <c r="C150" s="96" t="s">
        <v>139</v>
      </c>
      <c r="D150" s="96"/>
      <c r="E150" s="96"/>
      <c r="F150" s="96"/>
      <c r="G150" s="96"/>
      <c r="H150" s="96"/>
      <c r="I150" s="96"/>
      <c r="J150" s="63"/>
    </row>
    <row r="151" spans="1:17" ht="15" hidden="1" customHeight="1" x14ac:dyDescent="0.2">
      <c r="A151" s="22" t="s">
        <v>89</v>
      </c>
      <c r="C151" s="22" t="s">
        <v>140</v>
      </c>
    </row>
    <row r="152" spans="1:17" ht="15" hidden="1" customHeight="1" x14ac:dyDescent="0.2">
      <c r="A152" s="22" t="s">
        <v>89</v>
      </c>
      <c r="C152" s="22" t="s">
        <v>140</v>
      </c>
    </row>
    <row r="153" spans="1:17" ht="15" hidden="1" customHeight="1" x14ac:dyDescent="0.2">
      <c r="A153" s="22" t="s">
        <v>80</v>
      </c>
      <c r="C153" s="22" t="s">
        <v>91</v>
      </c>
    </row>
    <row r="154" spans="1:17" ht="15" hidden="1" customHeight="1" x14ac:dyDescent="0.2">
      <c r="A154" s="22" t="s">
        <v>82</v>
      </c>
    </row>
    <row r="155" spans="1:17" ht="15" customHeight="1" x14ac:dyDescent="0.2">
      <c r="A155" s="22" t="s">
        <v>141</v>
      </c>
      <c r="B155" s="53"/>
      <c r="C155" s="70"/>
      <c r="D155" s="70"/>
      <c r="E155" s="70"/>
      <c r="J155" s="64"/>
    </row>
    <row r="156" spans="1:17" ht="12.75" x14ac:dyDescent="0.2">
      <c r="B156" s="53"/>
      <c r="C156" s="94" t="s">
        <v>74</v>
      </c>
      <c r="D156" s="94"/>
      <c r="E156" s="94"/>
      <c r="F156" s="92"/>
      <c r="G156" s="92"/>
      <c r="H156" s="92"/>
      <c r="I156" s="92"/>
      <c r="J156" s="93"/>
    </row>
    <row r="157" spans="1:17" ht="15" customHeight="1" x14ac:dyDescent="0.2">
      <c r="B157" s="53"/>
      <c r="C157" s="70"/>
      <c r="D157" s="70"/>
      <c r="E157" s="70"/>
      <c r="F157" s="70"/>
      <c r="G157" s="70"/>
      <c r="H157" s="70"/>
      <c r="I157" s="70"/>
      <c r="J157" s="82"/>
    </row>
    <row r="158" spans="1:17" ht="15" customHeight="1" x14ac:dyDescent="0.2">
      <c r="B158" s="53"/>
      <c r="C158" s="83" t="s">
        <v>142</v>
      </c>
      <c r="D158" s="83"/>
      <c r="E158" s="83"/>
      <c r="F158" s="84">
        <f>SUMIF(K70:K155, IF(K69="","",K69), J70:J155)</f>
        <v>0</v>
      </c>
      <c r="G158" s="84"/>
      <c r="H158" s="84"/>
      <c r="I158" s="84"/>
      <c r="J158" s="85"/>
    </row>
    <row r="159" spans="1:17" ht="15.75" x14ac:dyDescent="0.2">
      <c r="A159" s="22">
        <v>3</v>
      </c>
      <c r="B159" s="44" t="s">
        <v>143</v>
      </c>
      <c r="C159" s="97" t="s">
        <v>144</v>
      </c>
      <c r="D159" s="97"/>
      <c r="E159" s="97"/>
      <c r="F159" s="41"/>
      <c r="G159" s="41"/>
      <c r="H159" s="41"/>
      <c r="I159" s="41"/>
      <c r="J159" s="58"/>
    </row>
    <row r="160" spans="1:17" ht="11.25" x14ac:dyDescent="0.2">
      <c r="A160" s="22">
        <v>9</v>
      </c>
      <c r="B160" s="45" t="s">
        <v>145</v>
      </c>
      <c r="C160" s="95" t="s">
        <v>76</v>
      </c>
      <c r="D160" s="95"/>
      <c r="E160" s="95"/>
      <c r="F160" s="47" t="s">
        <v>36</v>
      </c>
      <c r="G160" s="48">
        <v>11</v>
      </c>
      <c r="H160" s="49"/>
      <c r="I160" s="50"/>
      <c r="J160" s="62">
        <f>IF(AND(G160= "",H160= ""), 0, ROUND(ROUND(I160, 2) * ROUND(IF(H160="",G160,H160),  0), 2))</f>
        <v>0</v>
      </c>
      <c r="M160" s="46">
        <v>0.2</v>
      </c>
      <c r="Q160" s="22">
        <v>1355</v>
      </c>
    </row>
    <row r="161" spans="1:17" ht="15" hidden="1" customHeight="1" x14ac:dyDescent="0.2">
      <c r="A161" s="22" t="s">
        <v>77</v>
      </c>
    </row>
    <row r="162" spans="1:17" ht="33.75" customHeight="1" x14ac:dyDescent="0.2">
      <c r="A162" s="22" t="s">
        <v>78</v>
      </c>
      <c r="B162" s="51"/>
      <c r="C162" s="96" t="s">
        <v>146</v>
      </c>
      <c r="D162" s="96"/>
      <c r="E162" s="96"/>
      <c r="F162" s="96"/>
      <c r="G162" s="96"/>
      <c r="H162" s="96"/>
      <c r="I162" s="96"/>
      <c r="J162" s="63"/>
    </row>
    <row r="163" spans="1:17" ht="15" hidden="1" customHeight="1" x14ac:dyDescent="0.2">
      <c r="A163" s="22" t="s">
        <v>80</v>
      </c>
      <c r="C163" s="22" t="s">
        <v>147</v>
      </c>
    </row>
    <row r="164" spans="1:17" ht="15" hidden="1" customHeight="1" x14ac:dyDescent="0.2">
      <c r="A164" s="22" t="s">
        <v>82</v>
      </c>
    </row>
    <row r="165" spans="1:17" ht="12" x14ac:dyDescent="0.2">
      <c r="A165" s="22">
        <v>8</v>
      </c>
      <c r="B165" s="45" t="s">
        <v>148</v>
      </c>
      <c r="C165" s="98" t="s">
        <v>84</v>
      </c>
      <c r="D165" s="98"/>
      <c r="E165" s="98"/>
      <c r="J165" s="60"/>
    </row>
    <row r="166" spans="1:17" ht="15" hidden="1" customHeight="1" x14ac:dyDescent="0.2">
      <c r="A166" s="22" t="s">
        <v>69</v>
      </c>
    </row>
    <row r="167" spans="1:17" ht="33.75" customHeight="1" x14ac:dyDescent="0.2">
      <c r="A167" s="22" t="s">
        <v>85</v>
      </c>
      <c r="B167" s="51"/>
      <c r="C167" s="96" t="s">
        <v>149</v>
      </c>
      <c r="D167" s="96"/>
      <c r="E167" s="96"/>
      <c r="F167" s="96"/>
      <c r="G167" s="96"/>
      <c r="H167" s="96"/>
      <c r="I167" s="96"/>
      <c r="J167" s="63"/>
    </row>
    <row r="168" spans="1:17" ht="11.25" x14ac:dyDescent="0.2">
      <c r="A168" s="22">
        <v>9</v>
      </c>
      <c r="B168" s="45" t="s">
        <v>150</v>
      </c>
      <c r="C168" s="95" t="s">
        <v>88</v>
      </c>
      <c r="D168" s="95"/>
      <c r="E168" s="95"/>
      <c r="F168" s="47" t="s">
        <v>35</v>
      </c>
      <c r="G168" s="52">
        <v>3</v>
      </c>
      <c r="H168" s="49"/>
      <c r="I168" s="50"/>
      <c r="J168" s="62">
        <f>IF(AND(G168= "",H168= ""), 0, ROUND(ROUND(I168, 2) * ROUND(IF(H168="",G168,H168),  2), 2))</f>
        <v>0</v>
      </c>
      <c r="M168" s="46">
        <v>0.2</v>
      </c>
      <c r="Q168" s="22">
        <v>1355</v>
      </c>
    </row>
    <row r="169" spans="1:17" ht="15" hidden="1" customHeight="1" x14ac:dyDescent="0.2">
      <c r="A169" s="22" t="s">
        <v>89</v>
      </c>
      <c r="C169" s="22" t="s">
        <v>151</v>
      </c>
    </row>
    <row r="170" spans="1:17" ht="15" hidden="1" customHeight="1" x14ac:dyDescent="0.2">
      <c r="A170" s="22" t="s">
        <v>80</v>
      </c>
      <c r="C170" s="22" t="s">
        <v>91</v>
      </c>
    </row>
    <row r="171" spans="1:17" ht="15" hidden="1" customHeight="1" x14ac:dyDescent="0.2">
      <c r="A171" s="22" t="s">
        <v>82</v>
      </c>
    </row>
    <row r="172" spans="1:17" ht="11.25" x14ac:dyDescent="0.2">
      <c r="A172" s="22">
        <v>9</v>
      </c>
      <c r="B172" s="45" t="s">
        <v>152</v>
      </c>
      <c r="C172" s="95" t="s">
        <v>93</v>
      </c>
      <c r="D172" s="95"/>
      <c r="E172" s="95"/>
      <c r="F172" s="47" t="s">
        <v>94</v>
      </c>
      <c r="G172" s="52">
        <v>6</v>
      </c>
      <c r="H172" s="49"/>
      <c r="I172" s="50"/>
      <c r="J172" s="62">
        <f>IF(AND(G172= "",H172= ""), 0, ROUND(ROUND(I172, 2) * ROUND(IF(H172="",G172,H172),  2), 2))</f>
        <v>0</v>
      </c>
      <c r="M172" s="46">
        <v>0.2</v>
      </c>
      <c r="Q172" s="22">
        <v>1355</v>
      </c>
    </row>
    <row r="173" spans="1:17" ht="15" hidden="1" customHeight="1" x14ac:dyDescent="0.2">
      <c r="A173" s="22" t="s">
        <v>89</v>
      </c>
      <c r="C173" s="22" t="s">
        <v>153</v>
      </c>
    </row>
    <row r="174" spans="1:17" ht="15" hidden="1" customHeight="1" x14ac:dyDescent="0.2">
      <c r="A174" s="22" t="s">
        <v>80</v>
      </c>
      <c r="C174" s="22" t="s">
        <v>91</v>
      </c>
    </row>
    <row r="175" spans="1:17" ht="15" hidden="1" customHeight="1" x14ac:dyDescent="0.2">
      <c r="A175" s="22" t="s">
        <v>82</v>
      </c>
    </row>
    <row r="176" spans="1:17" ht="11.25" x14ac:dyDescent="0.2">
      <c r="A176" s="22">
        <v>9</v>
      </c>
      <c r="B176" s="45" t="s">
        <v>154</v>
      </c>
      <c r="C176" s="95" t="s">
        <v>97</v>
      </c>
      <c r="D176" s="95"/>
      <c r="E176" s="95"/>
      <c r="F176" s="47" t="s">
        <v>35</v>
      </c>
      <c r="G176" s="52">
        <v>14</v>
      </c>
      <c r="H176" s="49"/>
      <c r="I176" s="50"/>
      <c r="J176" s="62">
        <f>IF(AND(G176= "",H176= ""), 0, ROUND(ROUND(I176, 2) * ROUND(IF(H176="",G176,H176),  2), 2))</f>
        <v>0</v>
      </c>
      <c r="M176" s="46">
        <v>0.2</v>
      </c>
      <c r="Q176" s="22">
        <v>1355</v>
      </c>
    </row>
    <row r="177" spans="1:17" ht="15" hidden="1" customHeight="1" x14ac:dyDescent="0.2">
      <c r="A177" s="22" t="s">
        <v>89</v>
      </c>
      <c r="C177" s="22" t="s">
        <v>155</v>
      </c>
    </row>
    <row r="178" spans="1:17" ht="15" hidden="1" customHeight="1" x14ac:dyDescent="0.2">
      <c r="A178" s="22" t="s">
        <v>80</v>
      </c>
      <c r="C178" s="22" t="s">
        <v>91</v>
      </c>
    </row>
    <row r="179" spans="1:17" ht="15" hidden="1" customHeight="1" x14ac:dyDescent="0.2">
      <c r="A179" s="22" t="s">
        <v>82</v>
      </c>
    </row>
    <row r="180" spans="1:17" ht="15" hidden="1" customHeight="1" x14ac:dyDescent="0.2">
      <c r="A180" s="22" t="s">
        <v>70</v>
      </c>
    </row>
    <row r="181" spans="1:17" ht="22.5" customHeight="1" x14ac:dyDescent="0.2">
      <c r="A181" s="22">
        <v>9</v>
      </c>
      <c r="B181" s="45" t="s">
        <v>156</v>
      </c>
      <c r="C181" s="95" t="s">
        <v>104</v>
      </c>
      <c r="D181" s="95"/>
      <c r="E181" s="95"/>
      <c r="F181" s="47" t="s">
        <v>35</v>
      </c>
      <c r="G181" s="52">
        <v>57</v>
      </c>
      <c r="H181" s="49"/>
      <c r="I181" s="50"/>
      <c r="J181" s="62">
        <f>IF(AND(G181= "",H181= ""), 0, ROUND(ROUND(I181, 2) * ROUND(IF(H181="",G181,H181),  2), 2))</f>
        <v>0</v>
      </c>
      <c r="M181" s="46">
        <v>0.2</v>
      </c>
      <c r="Q181" s="22">
        <v>1355</v>
      </c>
    </row>
    <row r="182" spans="1:17" ht="15" hidden="1" customHeight="1" x14ac:dyDescent="0.2">
      <c r="A182" s="22" t="s">
        <v>77</v>
      </c>
    </row>
    <row r="183" spans="1:17" ht="33.75" customHeight="1" x14ac:dyDescent="0.2">
      <c r="A183" s="22" t="s">
        <v>78</v>
      </c>
      <c r="B183" s="51"/>
      <c r="C183" s="96" t="s">
        <v>157</v>
      </c>
      <c r="D183" s="96"/>
      <c r="E183" s="96"/>
      <c r="F183" s="96"/>
      <c r="G183" s="96"/>
      <c r="H183" s="96"/>
      <c r="I183" s="96"/>
      <c r="J183" s="63"/>
    </row>
    <row r="184" spans="1:17" ht="15" hidden="1" customHeight="1" x14ac:dyDescent="0.2">
      <c r="A184" s="22" t="s">
        <v>89</v>
      </c>
      <c r="C184" s="22" t="s">
        <v>158</v>
      </c>
    </row>
    <row r="185" spans="1:17" ht="15" hidden="1" customHeight="1" x14ac:dyDescent="0.2">
      <c r="A185" s="22" t="s">
        <v>89</v>
      </c>
      <c r="C185" s="22" t="s">
        <v>159</v>
      </c>
    </row>
    <row r="186" spans="1:17" ht="15" hidden="1" customHeight="1" x14ac:dyDescent="0.2">
      <c r="A186" s="22" t="s">
        <v>89</v>
      </c>
      <c r="C186" s="22" t="s">
        <v>160</v>
      </c>
    </row>
    <row r="187" spans="1:17" ht="15" hidden="1" customHeight="1" x14ac:dyDescent="0.2">
      <c r="A187" s="22" t="s">
        <v>80</v>
      </c>
      <c r="C187" s="22" t="s">
        <v>91</v>
      </c>
    </row>
    <row r="188" spans="1:17" ht="15" hidden="1" customHeight="1" x14ac:dyDescent="0.2">
      <c r="A188" s="22" t="s">
        <v>82</v>
      </c>
    </row>
    <row r="189" spans="1:17" ht="11.25" x14ac:dyDescent="0.2">
      <c r="A189" s="22">
        <v>9</v>
      </c>
      <c r="B189" s="45" t="s">
        <v>161</v>
      </c>
      <c r="C189" s="95" t="s">
        <v>106</v>
      </c>
      <c r="D189" s="95"/>
      <c r="E189" s="95"/>
      <c r="F189" s="47" t="s">
        <v>94</v>
      </c>
      <c r="G189" s="52">
        <v>80</v>
      </c>
      <c r="H189" s="49"/>
      <c r="I189" s="50"/>
      <c r="J189" s="62">
        <f>IF(AND(G189= "",H189= ""), 0, ROUND(ROUND(I189, 2) * ROUND(IF(H189="",G189,H189),  2), 2))</f>
        <v>0</v>
      </c>
      <c r="M189" s="46">
        <v>0.2</v>
      </c>
      <c r="Q189" s="22">
        <v>1355</v>
      </c>
    </row>
    <row r="190" spans="1:17" ht="15" hidden="1" customHeight="1" x14ac:dyDescent="0.2">
      <c r="A190" s="22" t="s">
        <v>77</v>
      </c>
    </row>
    <row r="191" spans="1:17" ht="45" customHeight="1" x14ac:dyDescent="0.2">
      <c r="A191" s="22" t="s">
        <v>78</v>
      </c>
      <c r="B191" s="51"/>
      <c r="C191" s="96" t="s">
        <v>162</v>
      </c>
      <c r="D191" s="96"/>
      <c r="E191" s="96"/>
      <c r="F191" s="96"/>
      <c r="G191" s="96"/>
      <c r="H191" s="96"/>
      <c r="I191" s="96"/>
      <c r="J191" s="63"/>
    </row>
    <row r="192" spans="1:17" ht="15" hidden="1" customHeight="1" x14ac:dyDescent="0.2">
      <c r="A192" s="22" t="s">
        <v>111</v>
      </c>
      <c r="C192" s="22" t="s">
        <v>163</v>
      </c>
    </row>
    <row r="193" spans="1:17" ht="15" hidden="1" customHeight="1" x14ac:dyDescent="0.2">
      <c r="A193" s="22" t="s">
        <v>89</v>
      </c>
      <c r="C193" s="22" t="s">
        <v>164</v>
      </c>
    </row>
    <row r="194" spans="1:17" ht="15" hidden="1" customHeight="1" x14ac:dyDescent="0.2">
      <c r="A194" s="22" t="s">
        <v>89</v>
      </c>
      <c r="C194" s="22" t="s">
        <v>165</v>
      </c>
    </row>
    <row r="195" spans="1:17" ht="15" hidden="1" customHeight="1" x14ac:dyDescent="0.2">
      <c r="A195" s="22" t="s">
        <v>89</v>
      </c>
      <c r="C195" s="22" t="s">
        <v>166</v>
      </c>
    </row>
    <row r="196" spans="1:17" ht="15" hidden="1" customHeight="1" x14ac:dyDescent="0.2">
      <c r="A196" s="22" t="s">
        <v>80</v>
      </c>
      <c r="C196" s="22" t="s">
        <v>114</v>
      </c>
    </row>
    <row r="197" spans="1:17" ht="15" hidden="1" customHeight="1" x14ac:dyDescent="0.2">
      <c r="A197" s="22" t="s">
        <v>82</v>
      </c>
    </row>
    <row r="198" spans="1:17" ht="11.25" x14ac:dyDescent="0.2">
      <c r="A198" s="22">
        <v>9</v>
      </c>
      <c r="B198" s="45" t="s">
        <v>167</v>
      </c>
      <c r="C198" s="95" t="s">
        <v>109</v>
      </c>
      <c r="D198" s="95"/>
      <c r="E198" s="95"/>
      <c r="F198" s="47" t="s">
        <v>35</v>
      </c>
      <c r="G198" s="52">
        <v>6</v>
      </c>
      <c r="H198" s="49"/>
      <c r="I198" s="50"/>
      <c r="J198" s="62">
        <f>IF(AND(G198= "",H198= ""), 0, ROUND(ROUND(I198, 2) * ROUND(IF(H198="",G198,H198),  2), 2))</f>
        <v>0</v>
      </c>
      <c r="M198" s="46">
        <v>0.2</v>
      </c>
      <c r="Q198" s="22">
        <v>1355</v>
      </c>
    </row>
    <row r="199" spans="1:17" ht="15" hidden="1" customHeight="1" x14ac:dyDescent="0.2">
      <c r="A199" s="22" t="s">
        <v>77</v>
      </c>
    </row>
    <row r="200" spans="1:17" ht="33.75" customHeight="1" x14ac:dyDescent="0.2">
      <c r="A200" s="22" t="s">
        <v>78</v>
      </c>
      <c r="B200" s="51"/>
      <c r="C200" s="96" t="s">
        <v>168</v>
      </c>
      <c r="D200" s="96"/>
      <c r="E200" s="96"/>
      <c r="F200" s="96"/>
      <c r="G200" s="96"/>
      <c r="H200" s="96"/>
      <c r="I200" s="96"/>
      <c r="J200" s="63"/>
    </row>
    <row r="201" spans="1:17" ht="15" hidden="1" customHeight="1" x14ac:dyDescent="0.2">
      <c r="A201" s="22" t="s">
        <v>89</v>
      </c>
      <c r="C201" s="22" t="s">
        <v>169</v>
      </c>
    </row>
    <row r="202" spans="1:17" ht="15" hidden="1" customHeight="1" x14ac:dyDescent="0.2">
      <c r="A202" s="22" t="s">
        <v>80</v>
      </c>
      <c r="C202" s="22" t="s">
        <v>91</v>
      </c>
    </row>
    <row r="203" spans="1:17" ht="15" hidden="1" customHeight="1" x14ac:dyDescent="0.2">
      <c r="A203" s="22" t="s">
        <v>82</v>
      </c>
    </row>
    <row r="204" spans="1:17" ht="11.25" x14ac:dyDescent="0.2">
      <c r="A204" s="22">
        <v>9</v>
      </c>
      <c r="B204" s="45" t="s">
        <v>170</v>
      </c>
      <c r="C204" s="95" t="s">
        <v>171</v>
      </c>
      <c r="D204" s="95"/>
      <c r="E204" s="95"/>
      <c r="F204" s="47" t="s">
        <v>35</v>
      </c>
      <c r="G204" s="52">
        <v>7</v>
      </c>
      <c r="H204" s="49"/>
      <c r="I204" s="50"/>
      <c r="J204" s="62">
        <f>IF(AND(G204= "",H204= ""), 0, ROUND(ROUND(I204, 2) * ROUND(IF(H204="",G204,H204),  2), 2))</f>
        <v>0</v>
      </c>
      <c r="M204" s="46">
        <v>0.2</v>
      </c>
      <c r="Q204" s="22">
        <v>1355</v>
      </c>
    </row>
    <row r="205" spans="1:17" ht="15" hidden="1" customHeight="1" x14ac:dyDescent="0.2">
      <c r="A205" s="22" t="s">
        <v>77</v>
      </c>
    </row>
    <row r="206" spans="1:17" ht="33.75" customHeight="1" x14ac:dyDescent="0.2">
      <c r="A206" s="22" t="s">
        <v>78</v>
      </c>
      <c r="B206" s="51"/>
      <c r="C206" s="96" t="s">
        <v>172</v>
      </c>
      <c r="D206" s="96"/>
      <c r="E206" s="96"/>
      <c r="F206" s="96"/>
      <c r="G206" s="96"/>
      <c r="H206" s="96"/>
      <c r="I206" s="96"/>
      <c r="J206" s="63"/>
    </row>
    <row r="207" spans="1:17" ht="15" hidden="1" customHeight="1" x14ac:dyDescent="0.2">
      <c r="A207" s="22" t="s">
        <v>89</v>
      </c>
      <c r="C207" s="22" t="s">
        <v>173</v>
      </c>
    </row>
    <row r="208" spans="1:17" ht="15" hidden="1" customHeight="1" x14ac:dyDescent="0.2">
      <c r="A208" s="22" t="s">
        <v>80</v>
      </c>
      <c r="C208" s="22" t="s">
        <v>91</v>
      </c>
    </row>
    <row r="209" spans="1:17" ht="15" hidden="1" customHeight="1" x14ac:dyDescent="0.2">
      <c r="A209" s="22" t="s">
        <v>82</v>
      </c>
    </row>
    <row r="210" spans="1:17" ht="11.25" x14ac:dyDescent="0.2">
      <c r="A210" s="22">
        <v>9</v>
      </c>
      <c r="B210" s="45" t="s">
        <v>174</v>
      </c>
      <c r="C210" s="95" t="s">
        <v>116</v>
      </c>
      <c r="D210" s="95"/>
      <c r="E210" s="95"/>
      <c r="F210" s="47" t="s">
        <v>94</v>
      </c>
      <c r="G210" s="52">
        <v>13</v>
      </c>
      <c r="H210" s="49"/>
      <c r="I210" s="50"/>
      <c r="J210" s="62">
        <f>IF(AND(G210= "",H210= ""), 0, ROUND(ROUND(I210, 2) * ROUND(IF(H210="",G210,H210),  2), 2))</f>
        <v>0</v>
      </c>
      <c r="M210" s="46">
        <v>0.2</v>
      </c>
      <c r="Q210" s="22">
        <v>1355</v>
      </c>
    </row>
    <row r="211" spans="1:17" ht="15" hidden="1" customHeight="1" x14ac:dyDescent="0.2">
      <c r="A211" s="22" t="s">
        <v>77</v>
      </c>
    </row>
    <row r="212" spans="1:17" ht="33.75" customHeight="1" x14ac:dyDescent="0.2">
      <c r="A212" s="22" t="s">
        <v>78</v>
      </c>
      <c r="B212" s="51"/>
      <c r="C212" s="96" t="s">
        <v>175</v>
      </c>
      <c r="D212" s="96"/>
      <c r="E212" s="96"/>
      <c r="F212" s="96"/>
      <c r="G212" s="96"/>
      <c r="H212" s="96"/>
      <c r="I212" s="96"/>
      <c r="J212" s="63"/>
    </row>
    <row r="213" spans="1:17" ht="15" hidden="1" customHeight="1" x14ac:dyDescent="0.2">
      <c r="A213" s="22" t="s">
        <v>89</v>
      </c>
      <c r="C213" s="22" t="s">
        <v>176</v>
      </c>
    </row>
    <row r="214" spans="1:17" ht="15" hidden="1" customHeight="1" x14ac:dyDescent="0.2">
      <c r="A214" s="22" t="s">
        <v>80</v>
      </c>
      <c r="C214" s="22" t="s">
        <v>91</v>
      </c>
    </row>
    <row r="215" spans="1:17" ht="15" hidden="1" customHeight="1" x14ac:dyDescent="0.2">
      <c r="A215" s="22" t="s">
        <v>82</v>
      </c>
    </row>
    <row r="216" spans="1:17" ht="22.5" customHeight="1" x14ac:dyDescent="0.2">
      <c r="A216" s="22">
        <v>9</v>
      </c>
      <c r="B216" s="45" t="s">
        <v>177</v>
      </c>
      <c r="C216" s="95" t="s">
        <v>178</v>
      </c>
      <c r="D216" s="95"/>
      <c r="E216" s="95"/>
      <c r="F216" s="47" t="s">
        <v>94</v>
      </c>
      <c r="G216" s="52">
        <v>5</v>
      </c>
      <c r="H216" s="49"/>
      <c r="I216" s="50"/>
      <c r="J216" s="62">
        <f>IF(AND(G216= "",H216= ""), 0, ROUND(ROUND(I216, 2) * ROUND(IF(H216="",G216,H216),  2), 2))</f>
        <v>0</v>
      </c>
      <c r="M216" s="46">
        <v>0.2</v>
      </c>
      <c r="Q216" s="22">
        <v>1355</v>
      </c>
    </row>
    <row r="217" spans="1:17" ht="15" hidden="1" customHeight="1" x14ac:dyDescent="0.2">
      <c r="A217" s="22" t="s">
        <v>77</v>
      </c>
    </row>
    <row r="218" spans="1:17" ht="33.75" customHeight="1" x14ac:dyDescent="0.2">
      <c r="A218" s="22" t="s">
        <v>78</v>
      </c>
      <c r="B218" s="51"/>
      <c r="C218" s="96" t="s">
        <v>179</v>
      </c>
      <c r="D218" s="96"/>
      <c r="E218" s="96"/>
      <c r="F218" s="96"/>
      <c r="G218" s="96"/>
      <c r="H218" s="96"/>
      <c r="I218" s="96"/>
      <c r="J218" s="63"/>
    </row>
    <row r="219" spans="1:17" ht="15" hidden="1" customHeight="1" x14ac:dyDescent="0.2">
      <c r="A219" s="22" t="s">
        <v>89</v>
      </c>
      <c r="C219" s="22" t="s">
        <v>180</v>
      </c>
    </row>
    <row r="220" spans="1:17" ht="15" hidden="1" customHeight="1" x14ac:dyDescent="0.2">
      <c r="A220" s="22" t="s">
        <v>80</v>
      </c>
      <c r="C220" s="22" t="s">
        <v>91</v>
      </c>
    </row>
    <row r="221" spans="1:17" ht="15" hidden="1" customHeight="1" x14ac:dyDescent="0.2">
      <c r="A221" s="22" t="s">
        <v>82</v>
      </c>
    </row>
    <row r="222" spans="1:17" ht="11.25" x14ac:dyDescent="0.2">
      <c r="A222" s="22">
        <v>9</v>
      </c>
      <c r="B222" s="45" t="s">
        <v>181</v>
      </c>
      <c r="C222" s="95" t="s">
        <v>125</v>
      </c>
      <c r="D222" s="95"/>
      <c r="E222" s="95"/>
      <c r="F222" s="47" t="s">
        <v>94</v>
      </c>
      <c r="G222" s="52">
        <v>3</v>
      </c>
      <c r="H222" s="49"/>
      <c r="I222" s="50"/>
      <c r="J222" s="62">
        <f>IF(AND(G222= "",H222= ""), 0, ROUND(ROUND(I222, 2) * ROUND(IF(H222="",G222,H222),  2), 2))</f>
        <v>0</v>
      </c>
      <c r="M222" s="46">
        <v>0.2</v>
      </c>
      <c r="Q222" s="22">
        <v>1355</v>
      </c>
    </row>
    <row r="223" spans="1:17" ht="15" hidden="1" customHeight="1" x14ac:dyDescent="0.2">
      <c r="A223" s="22" t="s">
        <v>77</v>
      </c>
    </row>
    <row r="224" spans="1:17" ht="33.75" customHeight="1" x14ac:dyDescent="0.2">
      <c r="A224" s="22" t="s">
        <v>78</v>
      </c>
      <c r="B224" s="51"/>
      <c r="C224" s="96" t="s">
        <v>179</v>
      </c>
      <c r="D224" s="96"/>
      <c r="E224" s="96"/>
      <c r="F224" s="96"/>
      <c r="G224" s="96"/>
      <c r="H224" s="96"/>
      <c r="I224" s="96"/>
      <c r="J224" s="63"/>
    </row>
    <row r="225" spans="1:17" ht="15" hidden="1" customHeight="1" x14ac:dyDescent="0.2">
      <c r="A225" s="22" t="s">
        <v>89</v>
      </c>
      <c r="C225" s="22" t="s">
        <v>182</v>
      </c>
    </row>
    <row r="226" spans="1:17" ht="15" hidden="1" customHeight="1" x14ac:dyDescent="0.2">
      <c r="A226" s="22" t="s">
        <v>80</v>
      </c>
      <c r="C226" s="22" t="s">
        <v>91</v>
      </c>
    </row>
    <row r="227" spans="1:17" ht="15" hidden="1" customHeight="1" x14ac:dyDescent="0.2">
      <c r="A227" s="22" t="s">
        <v>82</v>
      </c>
    </row>
    <row r="228" spans="1:17" ht="11.25" x14ac:dyDescent="0.2">
      <c r="A228" s="22">
        <v>9</v>
      </c>
      <c r="B228" s="45" t="s">
        <v>183</v>
      </c>
      <c r="C228" s="95" t="s">
        <v>184</v>
      </c>
      <c r="D228" s="95"/>
      <c r="E228" s="95"/>
      <c r="F228" s="47" t="s">
        <v>94</v>
      </c>
      <c r="G228" s="52">
        <v>3</v>
      </c>
      <c r="H228" s="49"/>
      <c r="I228" s="50"/>
      <c r="J228" s="62">
        <f>IF(AND(G228= "",H228= ""), 0, ROUND(ROUND(I228, 2) * ROUND(IF(H228="",G228,H228),  2), 2))</f>
        <v>0</v>
      </c>
      <c r="M228" s="46">
        <v>0.2</v>
      </c>
      <c r="Q228" s="22">
        <v>1355</v>
      </c>
    </row>
    <row r="229" spans="1:17" ht="15" hidden="1" customHeight="1" x14ac:dyDescent="0.2">
      <c r="A229" s="22" t="s">
        <v>77</v>
      </c>
    </row>
    <row r="230" spans="1:17" ht="33.75" customHeight="1" x14ac:dyDescent="0.2">
      <c r="A230" s="22" t="s">
        <v>78</v>
      </c>
      <c r="B230" s="51"/>
      <c r="C230" s="96" t="s">
        <v>185</v>
      </c>
      <c r="D230" s="96"/>
      <c r="E230" s="96"/>
      <c r="F230" s="96"/>
      <c r="G230" s="96"/>
      <c r="H230" s="96"/>
      <c r="I230" s="96"/>
      <c r="J230" s="63"/>
    </row>
    <row r="231" spans="1:17" ht="15" hidden="1" customHeight="1" x14ac:dyDescent="0.2">
      <c r="A231" s="22" t="s">
        <v>89</v>
      </c>
      <c r="C231" s="22" t="s">
        <v>186</v>
      </c>
    </row>
    <row r="232" spans="1:17" ht="15" hidden="1" customHeight="1" x14ac:dyDescent="0.2">
      <c r="A232" s="22" t="s">
        <v>80</v>
      </c>
      <c r="C232" s="22" t="s">
        <v>91</v>
      </c>
    </row>
    <row r="233" spans="1:17" ht="15" hidden="1" customHeight="1" x14ac:dyDescent="0.2">
      <c r="A233" s="22" t="s">
        <v>82</v>
      </c>
    </row>
    <row r="234" spans="1:17" ht="11.25" x14ac:dyDescent="0.2">
      <c r="A234" s="22">
        <v>9</v>
      </c>
      <c r="B234" s="45" t="s">
        <v>187</v>
      </c>
      <c r="C234" s="95" t="s">
        <v>129</v>
      </c>
      <c r="D234" s="95"/>
      <c r="E234" s="95"/>
      <c r="F234" s="47" t="s">
        <v>35</v>
      </c>
      <c r="G234" s="52">
        <v>81</v>
      </c>
      <c r="H234" s="49"/>
      <c r="I234" s="50"/>
      <c r="J234" s="62">
        <f>IF(AND(G234= "",H234= ""), 0, ROUND(ROUND(I234, 2) * ROUND(IF(H234="",G234,H234),  2), 2))</f>
        <v>0</v>
      </c>
      <c r="M234" s="46">
        <v>0.2</v>
      </c>
      <c r="Q234" s="22">
        <v>1355</v>
      </c>
    </row>
    <row r="235" spans="1:17" ht="15" hidden="1" customHeight="1" x14ac:dyDescent="0.2">
      <c r="A235" s="22" t="s">
        <v>77</v>
      </c>
    </row>
    <row r="236" spans="1:17" ht="67.5" customHeight="1" x14ac:dyDescent="0.2">
      <c r="A236" s="22" t="s">
        <v>78</v>
      </c>
      <c r="B236" s="51"/>
      <c r="C236" s="96" t="s">
        <v>188</v>
      </c>
      <c r="D236" s="96"/>
      <c r="E236" s="96"/>
      <c r="F236" s="96"/>
      <c r="G236" s="96"/>
      <c r="H236" s="96"/>
      <c r="I236" s="96"/>
      <c r="J236" s="63"/>
    </row>
    <row r="237" spans="1:17" ht="15" hidden="1" customHeight="1" x14ac:dyDescent="0.2">
      <c r="A237" s="22" t="s">
        <v>89</v>
      </c>
      <c r="C237" s="22" t="s">
        <v>189</v>
      </c>
    </row>
    <row r="238" spans="1:17" ht="15" hidden="1" customHeight="1" x14ac:dyDescent="0.2">
      <c r="A238" s="22" t="s">
        <v>89</v>
      </c>
      <c r="C238" s="22" t="s">
        <v>190</v>
      </c>
    </row>
    <row r="239" spans="1:17" ht="15" hidden="1" customHeight="1" x14ac:dyDescent="0.2">
      <c r="A239" s="22" t="s">
        <v>89</v>
      </c>
      <c r="C239" s="22" t="s">
        <v>191</v>
      </c>
    </row>
    <row r="240" spans="1:17" ht="15" hidden="1" customHeight="1" x14ac:dyDescent="0.2">
      <c r="A240" s="22" t="s">
        <v>89</v>
      </c>
      <c r="C240" s="22" t="s">
        <v>192</v>
      </c>
    </row>
    <row r="241" spans="1:17" ht="15" hidden="1" customHeight="1" x14ac:dyDescent="0.2">
      <c r="A241" s="22" t="s">
        <v>89</v>
      </c>
      <c r="C241" s="22" t="s">
        <v>193</v>
      </c>
    </row>
    <row r="242" spans="1:17" ht="15" hidden="1" customHeight="1" x14ac:dyDescent="0.2">
      <c r="A242" s="22" t="s">
        <v>80</v>
      </c>
      <c r="C242" s="22" t="s">
        <v>91</v>
      </c>
    </row>
    <row r="243" spans="1:17" ht="15" hidden="1" customHeight="1" x14ac:dyDescent="0.2">
      <c r="A243" s="22" t="s">
        <v>82</v>
      </c>
    </row>
    <row r="244" spans="1:17" ht="11.25" x14ac:dyDescent="0.2">
      <c r="A244" s="22">
        <v>9</v>
      </c>
      <c r="B244" s="45" t="s">
        <v>194</v>
      </c>
      <c r="C244" s="95" t="s">
        <v>134</v>
      </c>
      <c r="D244" s="95"/>
      <c r="E244" s="95"/>
      <c r="F244" s="47" t="s">
        <v>35</v>
      </c>
      <c r="G244" s="52">
        <v>10</v>
      </c>
      <c r="H244" s="49"/>
      <c r="I244" s="50"/>
      <c r="J244" s="62">
        <f>IF(AND(G244= "",H244= ""), 0, ROUND(ROUND(I244, 2) * ROUND(IF(H244="",G244,H244),  2), 2))</f>
        <v>0</v>
      </c>
      <c r="M244" s="46">
        <v>0.2</v>
      </c>
      <c r="Q244" s="22">
        <v>1355</v>
      </c>
    </row>
    <row r="245" spans="1:17" ht="15" hidden="1" customHeight="1" x14ac:dyDescent="0.2">
      <c r="A245" s="22" t="s">
        <v>77</v>
      </c>
    </row>
    <row r="246" spans="1:17" ht="33.75" customHeight="1" x14ac:dyDescent="0.2">
      <c r="A246" s="22" t="s">
        <v>78</v>
      </c>
      <c r="B246" s="51"/>
      <c r="C246" s="96" t="s">
        <v>195</v>
      </c>
      <c r="D246" s="96"/>
      <c r="E246" s="96"/>
      <c r="F246" s="96"/>
      <c r="G246" s="96"/>
      <c r="H246" s="96"/>
      <c r="I246" s="96"/>
      <c r="J246" s="63"/>
    </row>
    <row r="247" spans="1:17" ht="15" hidden="1" customHeight="1" x14ac:dyDescent="0.2">
      <c r="A247" s="22" t="s">
        <v>89</v>
      </c>
      <c r="C247" s="22" t="s">
        <v>196</v>
      </c>
    </row>
    <row r="248" spans="1:17" ht="15" hidden="1" customHeight="1" x14ac:dyDescent="0.2">
      <c r="A248" s="22" t="s">
        <v>80</v>
      </c>
      <c r="C248" s="22" t="s">
        <v>91</v>
      </c>
    </row>
    <row r="249" spans="1:17" ht="15" hidden="1" customHeight="1" x14ac:dyDescent="0.2">
      <c r="A249" s="22" t="s">
        <v>82</v>
      </c>
    </row>
    <row r="250" spans="1:17" ht="11.25" x14ac:dyDescent="0.2">
      <c r="A250" s="22">
        <v>9</v>
      </c>
      <c r="B250" s="45" t="s">
        <v>197</v>
      </c>
      <c r="C250" s="95" t="s">
        <v>138</v>
      </c>
      <c r="D250" s="95"/>
      <c r="E250" s="95"/>
      <c r="F250" s="47" t="s">
        <v>94</v>
      </c>
      <c r="G250" s="52">
        <v>2</v>
      </c>
      <c r="H250" s="49"/>
      <c r="I250" s="50"/>
      <c r="J250" s="62">
        <f>IF(AND(G250= "",H250= ""), 0, ROUND(ROUND(I250, 2) * ROUND(IF(H250="",G250,H250),  2), 2))</f>
        <v>0</v>
      </c>
      <c r="M250" s="46">
        <v>0.2</v>
      </c>
      <c r="Q250" s="22">
        <v>1355</v>
      </c>
    </row>
    <row r="251" spans="1:17" ht="15" hidden="1" customHeight="1" x14ac:dyDescent="0.2">
      <c r="A251" s="22" t="s">
        <v>77</v>
      </c>
    </row>
    <row r="252" spans="1:17" ht="33.75" customHeight="1" x14ac:dyDescent="0.2">
      <c r="A252" s="22" t="s">
        <v>78</v>
      </c>
      <c r="B252" s="51"/>
      <c r="C252" s="96" t="s">
        <v>198</v>
      </c>
      <c r="D252" s="96"/>
      <c r="E252" s="96"/>
      <c r="F252" s="96"/>
      <c r="G252" s="96"/>
      <c r="H252" s="96"/>
      <c r="I252" s="96"/>
      <c r="J252" s="63"/>
    </row>
    <row r="253" spans="1:17" ht="15" hidden="1" customHeight="1" x14ac:dyDescent="0.2">
      <c r="A253" s="22" t="s">
        <v>89</v>
      </c>
      <c r="C253" s="22" t="s">
        <v>199</v>
      </c>
    </row>
    <row r="254" spans="1:17" ht="15" hidden="1" customHeight="1" x14ac:dyDescent="0.2">
      <c r="A254" s="22" t="s">
        <v>80</v>
      </c>
      <c r="C254" s="22" t="s">
        <v>91</v>
      </c>
    </row>
    <row r="255" spans="1:17" ht="15" hidden="1" customHeight="1" x14ac:dyDescent="0.2">
      <c r="A255" s="22" t="s">
        <v>82</v>
      </c>
    </row>
    <row r="256" spans="1:17" ht="15" customHeight="1" x14ac:dyDescent="0.2">
      <c r="A256" s="22" t="s">
        <v>141</v>
      </c>
      <c r="B256" s="53"/>
      <c r="C256" s="70"/>
      <c r="D256" s="70"/>
      <c r="E256" s="70"/>
      <c r="J256" s="64"/>
    </row>
    <row r="257" spans="1:10" ht="12.75" x14ac:dyDescent="0.2">
      <c r="B257" s="53"/>
      <c r="C257" s="94" t="s">
        <v>144</v>
      </c>
      <c r="D257" s="94"/>
      <c r="E257" s="94"/>
      <c r="F257" s="92"/>
      <c r="G257" s="92"/>
      <c r="H257" s="92"/>
      <c r="I257" s="92"/>
      <c r="J257" s="93"/>
    </row>
    <row r="258" spans="1:10" ht="15" customHeight="1" x14ac:dyDescent="0.2">
      <c r="B258" s="53"/>
      <c r="C258" s="70"/>
      <c r="D258" s="70"/>
      <c r="E258" s="70"/>
      <c r="F258" s="70"/>
      <c r="G258" s="70"/>
      <c r="H258" s="70"/>
      <c r="I258" s="70"/>
      <c r="J258" s="82"/>
    </row>
    <row r="259" spans="1:10" ht="15" customHeight="1" x14ac:dyDescent="0.2">
      <c r="B259" s="53"/>
      <c r="C259" s="83" t="s">
        <v>142</v>
      </c>
      <c r="D259" s="83"/>
      <c r="E259" s="83"/>
      <c r="F259" s="84">
        <f>SUMIF(K160:K256, IF(K159="","",K159), J160:J256)</f>
        <v>0</v>
      </c>
      <c r="G259" s="84"/>
      <c r="H259" s="84"/>
      <c r="I259" s="84"/>
      <c r="J259" s="85"/>
    </row>
    <row r="260" spans="1:10" ht="31.5" customHeight="1" x14ac:dyDescent="0.2">
      <c r="C260" s="86" t="s">
        <v>200</v>
      </c>
      <c r="D260" s="86"/>
      <c r="E260" s="86"/>
      <c r="F260" s="86"/>
      <c r="G260" s="86"/>
      <c r="H260" s="86"/>
      <c r="I260" s="86"/>
      <c r="J260" s="86"/>
    </row>
    <row r="262" spans="1:10" ht="15" customHeight="1" x14ac:dyDescent="0.2">
      <c r="C262" s="87" t="s">
        <v>201</v>
      </c>
      <c r="D262" s="87"/>
      <c r="E262" s="87"/>
      <c r="F262" s="87"/>
      <c r="G262" s="87"/>
      <c r="H262" s="87"/>
      <c r="I262" s="87"/>
      <c r="J262" s="87"/>
    </row>
    <row r="263" spans="1:10" ht="15.75" x14ac:dyDescent="0.2">
      <c r="C263" s="89" t="s">
        <v>202</v>
      </c>
      <c r="D263" s="89"/>
      <c r="E263" s="89"/>
      <c r="F263" s="88">
        <f>SUMIF(K70:K148, "", J70:J148)</f>
        <v>0</v>
      </c>
      <c r="G263" s="88"/>
      <c r="H263" s="88"/>
      <c r="I263" s="88"/>
      <c r="J263" s="88"/>
    </row>
    <row r="264" spans="1:10" ht="16.5" thickBot="1" x14ac:dyDescent="0.25">
      <c r="C264" s="89" t="s">
        <v>203</v>
      </c>
      <c r="D264" s="89"/>
      <c r="E264" s="89"/>
      <c r="F264" s="88">
        <f>SUMIF(K160:K250, "", J160:J250)</f>
        <v>0</v>
      </c>
      <c r="G264" s="88"/>
      <c r="H264" s="88"/>
      <c r="I264" s="88"/>
      <c r="J264" s="88"/>
    </row>
    <row r="265" spans="1:10" ht="12" x14ac:dyDescent="0.2">
      <c r="C265" s="90" t="s">
        <v>204</v>
      </c>
      <c r="D265" s="91"/>
      <c r="E265" s="91"/>
      <c r="F265" s="54"/>
      <c r="G265" s="54"/>
      <c r="H265" s="54"/>
      <c r="I265" s="54"/>
      <c r="J265" s="65"/>
    </row>
    <row r="266" spans="1:10" ht="15" customHeight="1" x14ac:dyDescent="0.2">
      <c r="C266" s="79"/>
      <c r="D266" s="80"/>
      <c r="E266" s="80"/>
      <c r="F266" s="80"/>
      <c r="G266" s="80"/>
      <c r="H266" s="80"/>
      <c r="I266" s="80"/>
      <c r="J266" s="81"/>
    </row>
    <row r="267" spans="1:10" ht="15" customHeight="1" x14ac:dyDescent="0.2">
      <c r="A267" s="22" t="s">
        <v>205</v>
      </c>
      <c r="C267" s="69" t="s">
        <v>142</v>
      </c>
      <c r="D267" s="70"/>
      <c r="E267" s="70"/>
      <c r="F267" s="71">
        <f>SUMIF(K5:K260, IF(K4="","",K4), J5:J260)</f>
        <v>0</v>
      </c>
      <c r="G267" s="72"/>
      <c r="H267" s="72"/>
      <c r="I267" s="72"/>
      <c r="J267" s="73"/>
    </row>
    <row r="268" spans="1:10" ht="15" customHeight="1" x14ac:dyDescent="0.2">
      <c r="A268" s="22" t="s">
        <v>206</v>
      </c>
      <c r="C268" s="69" t="s">
        <v>207</v>
      </c>
      <c r="D268" s="70"/>
      <c r="E268" s="70"/>
      <c r="F268" s="71">
        <f>ROUND(SUMIF(K5:K260, IF(K4="","",K4), J5:J260) * 0.2, 2)</f>
        <v>0</v>
      </c>
      <c r="G268" s="72"/>
      <c r="H268" s="72"/>
      <c r="I268" s="72"/>
      <c r="J268" s="73"/>
    </row>
    <row r="269" spans="1:10" ht="15" customHeight="1" thickBot="1" x14ac:dyDescent="0.25">
      <c r="C269" s="74" t="s">
        <v>208</v>
      </c>
      <c r="D269" s="75"/>
      <c r="E269" s="75"/>
      <c r="F269" s="76">
        <f>SUM(F267:F268)</f>
        <v>0</v>
      </c>
      <c r="G269" s="77"/>
      <c r="H269" s="77"/>
      <c r="I269" s="77"/>
      <c r="J269" s="78"/>
    </row>
    <row r="270" spans="1:10" ht="12" x14ac:dyDescent="0.2">
      <c r="C270" s="66"/>
      <c r="D270" s="66"/>
      <c r="E270" s="66"/>
      <c r="F270" s="66"/>
      <c r="G270" s="66"/>
      <c r="H270" s="66"/>
      <c r="I270" s="66"/>
      <c r="J270" s="66"/>
    </row>
    <row r="271" spans="1:10" ht="56.65" customHeight="1" x14ac:dyDescent="0.2">
      <c r="E271" s="67" t="s">
        <v>209</v>
      </c>
      <c r="F271" s="67"/>
      <c r="G271" s="67"/>
      <c r="H271" s="67"/>
      <c r="I271" s="67"/>
      <c r="J271" s="67"/>
    </row>
    <row r="272" spans="1:10" ht="15" customHeight="1" thickBot="1" x14ac:dyDescent="0.25"/>
    <row r="273" spans="3:10" ht="85.15" customHeight="1" thickBot="1" x14ac:dyDescent="0.25">
      <c r="C273" s="55" t="s">
        <v>210</v>
      </c>
      <c r="E273" s="68" t="s">
        <v>211</v>
      </c>
      <c r="F273" s="68"/>
      <c r="G273" s="68"/>
      <c r="H273" s="68"/>
      <c r="I273" s="68"/>
      <c r="J273" s="68"/>
    </row>
  </sheetData>
  <mergeCells count="94">
    <mergeCell ref="C69:E69"/>
    <mergeCell ref="C3:E3"/>
    <mergeCell ref="C4:E4"/>
    <mergeCell ref="C5:E5"/>
    <mergeCell ref="C63:E63"/>
    <mergeCell ref="C66:E66"/>
    <mergeCell ref="C103:E103"/>
    <mergeCell ref="C70:E70"/>
    <mergeCell ref="C72:I72"/>
    <mergeCell ref="C75:E75"/>
    <mergeCell ref="C77:I77"/>
    <mergeCell ref="C78:E78"/>
    <mergeCell ref="C82:E82"/>
    <mergeCell ref="C86:E86"/>
    <mergeCell ref="C91:E91"/>
    <mergeCell ref="C93:I93"/>
    <mergeCell ref="C97:E97"/>
    <mergeCell ref="C99:I99"/>
    <mergeCell ref="C143:E143"/>
    <mergeCell ref="C105:I105"/>
    <mergeCell ref="C109:E109"/>
    <mergeCell ref="C111:I111"/>
    <mergeCell ref="C116:E116"/>
    <mergeCell ref="C118:I118"/>
    <mergeCell ref="C123:E123"/>
    <mergeCell ref="C125:I125"/>
    <mergeCell ref="C129:E129"/>
    <mergeCell ref="C131:I131"/>
    <mergeCell ref="C136:E136"/>
    <mergeCell ref="C138:I138"/>
    <mergeCell ref="C145:I145"/>
    <mergeCell ref="C148:E148"/>
    <mergeCell ref="C150:I150"/>
    <mergeCell ref="C155:E155"/>
    <mergeCell ref="F156:J156"/>
    <mergeCell ref="C156:E156"/>
    <mergeCell ref="C176:E176"/>
    <mergeCell ref="C157:E157"/>
    <mergeCell ref="F157:J157"/>
    <mergeCell ref="C158:E158"/>
    <mergeCell ref="F158:J158"/>
    <mergeCell ref="C159:E159"/>
    <mergeCell ref="C160:E160"/>
    <mergeCell ref="C162:I162"/>
    <mergeCell ref="C165:E165"/>
    <mergeCell ref="C167:I167"/>
    <mergeCell ref="C168:E168"/>
    <mergeCell ref="C172:E172"/>
    <mergeCell ref="C218:I218"/>
    <mergeCell ref="C181:E181"/>
    <mergeCell ref="C183:I183"/>
    <mergeCell ref="C189:E189"/>
    <mergeCell ref="C191:I191"/>
    <mergeCell ref="C198:E198"/>
    <mergeCell ref="C200:I200"/>
    <mergeCell ref="C204:E204"/>
    <mergeCell ref="C206:I206"/>
    <mergeCell ref="C210:E210"/>
    <mergeCell ref="C212:I212"/>
    <mergeCell ref="C216:E216"/>
    <mergeCell ref="F257:J257"/>
    <mergeCell ref="C257:E257"/>
    <mergeCell ref="C222:E222"/>
    <mergeCell ref="C224:I224"/>
    <mergeCell ref="C228:E228"/>
    <mergeCell ref="C230:I230"/>
    <mergeCell ref="C234:E234"/>
    <mergeCell ref="C236:I236"/>
    <mergeCell ref="C244:E244"/>
    <mergeCell ref="C246:I246"/>
    <mergeCell ref="C250:E250"/>
    <mergeCell ref="C252:I252"/>
    <mergeCell ref="C256:E256"/>
    <mergeCell ref="C266:J266"/>
    <mergeCell ref="C258:E258"/>
    <mergeCell ref="F258:J258"/>
    <mergeCell ref="C259:E259"/>
    <mergeCell ref="F259:J259"/>
    <mergeCell ref="C260:J260"/>
    <mergeCell ref="C262:J262"/>
    <mergeCell ref="F263:J263"/>
    <mergeCell ref="C263:E263"/>
    <mergeCell ref="F264:J264"/>
    <mergeCell ref="C264:E264"/>
    <mergeCell ref="C265:E265"/>
    <mergeCell ref="C270:J270"/>
    <mergeCell ref="E271:J271"/>
    <mergeCell ref="E273:J273"/>
    <mergeCell ref="C267:E267"/>
    <mergeCell ref="F267:J267"/>
    <mergeCell ref="C268:E268"/>
    <mergeCell ref="F268:J268"/>
    <mergeCell ref="C269:E269"/>
    <mergeCell ref="F269:J269"/>
  </mergeCells>
  <phoneticPr fontId="0" type="noConversion"/>
  <conditionalFormatting sqref="H1:H71 H73:H76 H78:H92 H94:H98 H100:H104 H106:H110 H112:H117 H119:H124 H126:H130 H132:H137 H139:H144 H146:H149 H151:H155 H159:H161 H163:H166 H168:H182 H184:H190 H192:H199 H201:H205 H207:H211 H213:H217 H219:H223 H225:H229 H231:H235 H237:H245 H247:H251 H253:H256 H261 H265 H272 H274:H65536">
    <cfRule type="cellIs" dxfId="3" priority="4" stopIfTrue="1" operator="equal">
      <formula>"A calculer"</formula>
    </cfRule>
  </conditionalFormatting>
  <conditionalFormatting sqref="I1:I71 I73:I76 I78:I92 I94:I98 I100:I104 I106:I110 I112:I117 I119:I124 I126:I130 I132:I137 I139:I144 I146:I149 I151:I155 I159:I161 I163:I166 I168:I182 I184:I190 I192:I199 I201:I205 I207:I211 I213:I217 I219:I223 I225:I229 I231:I235 I237:I245 I247:I251 I253:I256 I261 I265 I272 I274:I6553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92" fitToHeight="32767" orientation="portrait" r:id="rId1"/>
  <headerFooter alignWithMargins="0">
    <oddHeader>&amp;LAménagement du service transport - lot 371
95, Bd Pinel - 69 500 - BRON&amp;RLot n°6 CARRELAGE - FAIENCES 
PRO - Edition du 9/07/2025</oddHeader>
    <oddFooter>&amp;LLP-VERNAY&amp;CEdition du 9/07/2025&amp;RPage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4115B-75D4-4354-A68A-0133DA361349}">
  <sheetPr>
    <pageSetUpPr fitToPage="1"/>
  </sheetPr>
  <dimension ref="B1:L697"/>
  <sheetViews>
    <sheetView zoomScaleNormal="100" workbookViewId="0">
      <selection activeCell="K20" sqref="K20"/>
    </sheetView>
  </sheetViews>
  <sheetFormatPr baseColWidth="10" defaultColWidth="10.7109375" defaultRowHeight="12.75" x14ac:dyDescent="0.2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</cols>
  <sheetData>
    <row r="1" spans="2:9" ht="9.1999999999999993" customHeight="1" x14ac:dyDescent="0.2">
      <c r="B1" s="117"/>
      <c r="C1" s="115"/>
      <c r="D1" s="1"/>
      <c r="E1" s="1"/>
      <c r="F1" s="1"/>
      <c r="G1" s="1"/>
      <c r="H1" s="1"/>
      <c r="I1" s="2"/>
    </row>
    <row r="2" spans="2:9" ht="9.1999999999999993" customHeight="1" x14ac:dyDescent="0.2">
      <c r="B2" s="118"/>
      <c r="C2" s="116"/>
      <c r="E2" s="108"/>
      <c r="F2" s="108"/>
      <c r="G2" s="108"/>
      <c r="H2" s="108"/>
      <c r="I2" s="3"/>
    </row>
    <row r="3" spans="2:9" ht="9.1999999999999993" customHeight="1" x14ac:dyDescent="0.2">
      <c r="B3" s="118"/>
      <c r="C3" s="116"/>
      <c r="E3" s="108"/>
      <c r="F3" s="108"/>
      <c r="G3" s="108"/>
      <c r="H3" s="108"/>
      <c r="I3" s="3"/>
    </row>
    <row r="4" spans="2:9" ht="9.1999999999999993" customHeight="1" x14ac:dyDescent="0.2">
      <c r="B4" s="118"/>
      <c r="C4" s="116"/>
      <c r="E4" s="108"/>
      <c r="F4" s="108"/>
      <c r="G4" s="108"/>
      <c r="H4" s="108"/>
      <c r="I4" s="3"/>
    </row>
    <row r="5" spans="2:9" ht="9.1999999999999993" customHeight="1" x14ac:dyDescent="0.2">
      <c r="B5" s="118"/>
      <c r="C5" s="116"/>
      <c r="E5" s="108"/>
      <c r="F5" s="108"/>
      <c r="G5" s="108"/>
      <c r="H5" s="108"/>
      <c r="I5" s="3"/>
    </row>
    <row r="6" spans="2:9" ht="9.1999999999999993" customHeight="1" x14ac:dyDescent="0.2">
      <c r="B6" s="118"/>
      <c r="C6" s="116"/>
      <c r="E6" s="108"/>
      <c r="F6" s="108"/>
      <c r="G6" s="108"/>
      <c r="H6" s="108"/>
      <c r="I6" s="3"/>
    </row>
    <row r="7" spans="2:9" ht="9.1999999999999993" customHeight="1" x14ac:dyDescent="0.2">
      <c r="B7" s="118"/>
      <c r="C7" s="116"/>
      <c r="E7" s="108"/>
      <c r="F7" s="108"/>
      <c r="G7" s="108"/>
      <c r="H7" s="108"/>
      <c r="I7" s="3"/>
    </row>
    <row r="8" spans="2:9" ht="9.1999999999999993" customHeight="1" x14ac:dyDescent="0.2">
      <c r="B8" s="104"/>
      <c r="C8" s="103"/>
      <c r="E8" s="108"/>
      <c r="F8" s="108"/>
      <c r="G8" s="108"/>
      <c r="H8" s="108"/>
      <c r="I8" s="3"/>
    </row>
    <row r="9" spans="2:9" ht="9.1999999999999993" customHeight="1" x14ac:dyDescent="0.2">
      <c r="B9" s="104"/>
      <c r="C9" s="103"/>
      <c r="E9" s="108"/>
      <c r="F9" s="108"/>
      <c r="G9" s="108"/>
      <c r="H9" s="108"/>
      <c r="I9" s="3"/>
    </row>
    <row r="10" spans="2:9" ht="9.1999999999999993" customHeight="1" x14ac:dyDescent="0.2">
      <c r="B10" s="104"/>
      <c r="C10" s="103"/>
      <c r="E10" s="108"/>
      <c r="F10" s="108"/>
      <c r="G10" s="108"/>
      <c r="H10" s="108"/>
      <c r="I10" s="3"/>
    </row>
    <row r="11" spans="2:9" ht="9.1999999999999993" customHeight="1" x14ac:dyDescent="0.2">
      <c r="B11" s="104"/>
      <c r="C11" s="103"/>
      <c r="D11" s="29"/>
      <c r="E11" s="109" t="str">
        <f>IF(Paramètres!$C$5&lt;&gt;"", Paramètres!$C$5, "")</f>
        <v>Aménagement du service transport - lot 371</v>
      </c>
      <c r="F11" s="110"/>
      <c r="G11" s="110"/>
      <c r="H11" s="110"/>
      <c r="I11" s="30"/>
    </row>
    <row r="12" spans="2:9" ht="9.1999999999999993" customHeight="1" x14ac:dyDescent="0.2">
      <c r="B12" s="104"/>
      <c r="C12" s="103"/>
      <c r="D12" s="29"/>
      <c r="E12" s="110"/>
      <c r="F12" s="110"/>
      <c r="G12" s="110"/>
      <c r="H12" s="110"/>
      <c r="I12" s="30"/>
    </row>
    <row r="13" spans="2:9" ht="9.1999999999999993" customHeight="1" x14ac:dyDescent="0.2">
      <c r="B13" s="104"/>
      <c r="C13" s="103"/>
      <c r="D13" s="29"/>
      <c r="E13" s="110"/>
      <c r="F13" s="110"/>
      <c r="G13" s="110"/>
      <c r="H13" s="110"/>
      <c r="I13" s="30"/>
    </row>
    <row r="14" spans="2:9" ht="9.1999999999999993" customHeight="1" x14ac:dyDescent="0.2">
      <c r="B14" s="104"/>
      <c r="C14" s="103"/>
      <c r="D14" s="29"/>
      <c r="E14" s="110"/>
      <c r="F14" s="110"/>
      <c r="G14" s="110"/>
      <c r="H14" s="110"/>
      <c r="I14" s="30"/>
    </row>
    <row r="15" spans="2:9" ht="9.1999999999999993" customHeight="1" x14ac:dyDescent="0.2">
      <c r="B15" s="104"/>
      <c r="C15" s="103"/>
      <c r="D15" s="29"/>
      <c r="E15" s="110"/>
      <c r="F15" s="110"/>
      <c r="G15" s="110"/>
      <c r="H15" s="110"/>
      <c r="I15" s="30"/>
    </row>
    <row r="16" spans="2:9" ht="9.1999999999999993" customHeight="1" x14ac:dyDescent="0.2">
      <c r="B16" s="104"/>
      <c r="C16" s="103"/>
      <c r="E16" s="110"/>
      <c r="F16" s="110"/>
      <c r="G16" s="110"/>
      <c r="H16" s="110"/>
      <c r="I16" s="3"/>
    </row>
    <row r="17" spans="2:12" ht="9.1999999999999993" customHeight="1" x14ac:dyDescent="0.2">
      <c r="B17" s="104"/>
      <c r="C17" s="103"/>
      <c r="E17" s="110"/>
      <c r="F17" s="110"/>
      <c r="G17" s="110"/>
      <c r="H17" s="110"/>
      <c r="I17" s="3"/>
    </row>
    <row r="18" spans="2:12" ht="9.1999999999999993" customHeight="1" x14ac:dyDescent="0.2">
      <c r="B18" s="104"/>
      <c r="C18" s="103"/>
      <c r="E18" s="110"/>
      <c r="F18" s="110"/>
      <c r="G18" s="110"/>
      <c r="H18" s="110"/>
      <c r="I18" s="3"/>
    </row>
    <row r="19" spans="2:12" ht="9.1999999999999993" customHeight="1" x14ac:dyDescent="0.2">
      <c r="B19" s="104"/>
      <c r="C19" s="103"/>
      <c r="E19" s="110"/>
      <c r="F19" s="110"/>
      <c r="G19" s="110"/>
      <c r="H19" s="110"/>
      <c r="I19" s="3"/>
    </row>
    <row r="20" spans="2:12" ht="9.1999999999999993" customHeight="1" x14ac:dyDescent="0.2">
      <c r="B20" s="104"/>
      <c r="C20" s="103"/>
      <c r="D20" s="29"/>
      <c r="E20" s="109" t="str">
        <f>IF(Paramètres!$C$24&lt;&gt;"", Paramètres!$C$24, "") &amp;"
"&amp; IF(Paramètres!$C$28&lt;&gt;"", Paramètres!$C$28, "") &amp; "
" &amp; IF(Paramètres!$C$26&lt;&gt;"", Paramètres!$C$26, "")</f>
        <v>95, Bd Pinel
69 500 - BRON</v>
      </c>
      <c r="F20" s="110"/>
      <c r="G20" s="110"/>
      <c r="H20" s="110"/>
      <c r="I20" s="24"/>
    </row>
    <row r="21" spans="2:12" ht="9.1999999999999993" customHeight="1" x14ac:dyDescent="0.3">
      <c r="B21" s="104"/>
      <c r="C21" s="103"/>
      <c r="D21" s="29"/>
      <c r="E21" s="110"/>
      <c r="F21" s="110"/>
      <c r="G21" s="110"/>
      <c r="H21" s="110"/>
      <c r="I21" s="25"/>
    </row>
    <row r="22" spans="2:12" ht="9.1999999999999993" customHeight="1" x14ac:dyDescent="0.3">
      <c r="B22" s="104"/>
      <c r="C22" s="103"/>
      <c r="D22" s="29"/>
      <c r="E22" s="110"/>
      <c r="F22" s="110"/>
      <c r="G22" s="110"/>
      <c r="H22" s="110"/>
      <c r="I22" s="25"/>
    </row>
    <row r="23" spans="2:12" ht="9.1999999999999993" customHeight="1" x14ac:dyDescent="0.2">
      <c r="B23" s="104"/>
      <c r="C23" s="103"/>
      <c r="D23" s="29"/>
      <c r="E23" s="110"/>
      <c r="F23" s="110"/>
      <c r="G23" s="110"/>
      <c r="H23" s="110"/>
      <c r="I23" s="24"/>
    </row>
    <row r="24" spans="2:12" ht="9.1999999999999993" customHeight="1" x14ac:dyDescent="0.2">
      <c r="B24" s="104"/>
      <c r="C24" s="103"/>
      <c r="D24" s="29"/>
      <c r="E24" s="110"/>
      <c r="F24" s="110"/>
      <c r="G24" s="110"/>
      <c r="H24" s="110"/>
      <c r="I24" s="24"/>
    </row>
    <row r="25" spans="2:12" ht="9.1999999999999993" customHeight="1" x14ac:dyDescent="0.2">
      <c r="B25" s="104"/>
      <c r="C25" s="103"/>
      <c r="E25" s="110"/>
      <c r="F25" s="110"/>
      <c r="G25" s="110"/>
      <c r="H25" s="110"/>
      <c r="I25" s="3"/>
    </row>
    <row r="26" spans="2:12" ht="9.1999999999999993" customHeight="1" x14ac:dyDescent="0.2">
      <c r="B26" s="104"/>
      <c r="C26" s="103"/>
      <c r="E26" s="110"/>
      <c r="F26" s="110"/>
      <c r="G26" s="110"/>
      <c r="H26" s="110"/>
      <c r="I26" s="3"/>
    </row>
    <row r="27" spans="2:12" ht="9.1999999999999993" customHeight="1" x14ac:dyDescent="0.2">
      <c r="B27" s="104"/>
      <c r="C27" s="103"/>
      <c r="E27" s="110"/>
      <c r="F27" s="110"/>
      <c r="G27" s="110"/>
      <c r="H27" s="110"/>
      <c r="I27" s="3"/>
      <c r="J27" s="4"/>
      <c r="K27" s="4"/>
      <c r="L27" s="4"/>
    </row>
    <row r="28" spans="2:12" ht="9.1999999999999993" customHeight="1" x14ac:dyDescent="0.2">
      <c r="B28" s="104"/>
      <c r="C28" s="103"/>
      <c r="D28" s="29"/>
      <c r="E28" s="111"/>
      <c r="F28" s="108"/>
      <c r="G28" s="108"/>
      <c r="H28" s="108"/>
      <c r="I28" s="26"/>
    </row>
    <row r="29" spans="2:12" ht="9.1999999999999993" customHeight="1" x14ac:dyDescent="0.2">
      <c r="B29" s="104"/>
      <c r="C29" s="103"/>
      <c r="D29" s="29"/>
      <c r="E29" s="108"/>
      <c r="F29" s="108"/>
      <c r="G29" s="108"/>
      <c r="H29" s="108"/>
      <c r="I29" s="26"/>
    </row>
    <row r="30" spans="2:12" ht="9.1999999999999993" customHeight="1" x14ac:dyDescent="0.2">
      <c r="B30" s="104"/>
      <c r="C30" s="103"/>
      <c r="D30" s="29"/>
      <c r="E30" s="108"/>
      <c r="F30" s="108"/>
      <c r="G30" s="108"/>
      <c r="H30" s="108"/>
      <c r="I30" s="26"/>
    </row>
    <row r="31" spans="2:12" ht="9.1999999999999993" customHeight="1" x14ac:dyDescent="0.2">
      <c r="B31" s="104"/>
      <c r="C31" s="103"/>
      <c r="D31" s="29"/>
      <c r="E31" s="108"/>
      <c r="F31" s="108"/>
      <c r="G31" s="108"/>
      <c r="H31" s="108"/>
      <c r="I31" s="26"/>
    </row>
    <row r="32" spans="2:12" ht="9.1999999999999993" customHeight="1" x14ac:dyDescent="0.2">
      <c r="B32" s="104"/>
      <c r="C32" s="103"/>
      <c r="D32" s="29"/>
      <c r="E32" s="108"/>
      <c r="F32" s="108"/>
      <c r="G32" s="108"/>
      <c r="H32" s="108"/>
      <c r="I32" s="26"/>
    </row>
    <row r="33" spans="2:9" ht="9.1999999999999993" customHeight="1" x14ac:dyDescent="0.2">
      <c r="B33" s="104"/>
      <c r="C33" s="103"/>
      <c r="D33" s="29"/>
      <c r="E33" s="108"/>
      <c r="F33" s="108"/>
      <c r="G33" s="108"/>
      <c r="H33" s="108"/>
      <c r="I33" s="26"/>
    </row>
    <row r="34" spans="2:9" ht="9.1999999999999993" customHeight="1" x14ac:dyDescent="0.2">
      <c r="B34" s="104"/>
      <c r="C34" s="103"/>
      <c r="D34" s="29"/>
      <c r="E34" s="108"/>
      <c r="F34" s="108"/>
      <c r="G34" s="108"/>
      <c r="H34" s="108"/>
      <c r="I34" s="26"/>
    </row>
    <row r="35" spans="2:9" ht="9.1999999999999993" customHeight="1" x14ac:dyDescent="0.2">
      <c r="B35" s="104"/>
      <c r="C35" s="103"/>
      <c r="D35" s="29"/>
      <c r="E35" s="108"/>
      <c r="F35" s="108"/>
      <c r="G35" s="108"/>
      <c r="H35" s="108"/>
      <c r="I35" s="26"/>
    </row>
    <row r="36" spans="2:9" ht="9.1999999999999993" customHeight="1" x14ac:dyDescent="0.2">
      <c r="B36" s="104"/>
      <c r="C36" s="103"/>
      <c r="D36" s="29"/>
      <c r="E36" s="108"/>
      <c r="F36" s="108"/>
      <c r="G36" s="108"/>
      <c r="H36" s="108"/>
      <c r="I36" s="26"/>
    </row>
    <row r="37" spans="2:9" ht="9.1999999999999993" customHeight="1" x14ac:dyDescent="0.2">
      <c r="B37" s="104"/>
      <c r="C37" s="103"/>
      <c r="D37" s="29"/>
      <c r="E37" s="108"/>
      <c r="F37" s="108"/>
      <c r="G37" s="108"/>
      <c r="H37" s="108"/>
      <c r="I37" s="26"/>
    </row>
    <row r="38" spans="2:9" ht="9.1999999999999993" customHeight="1" x14ac:dyDescent="0.2">
      <c r="B38" s="104"/>
      <c r="C38" s="103"/>
      <c r="D38" s="29"/>
      <c r="E38" s="108"/>
      <c r="F38" s="108"/>
      <c r="G38" s="108"/>
      <c r="H38" s="108"/>
      <c r="I38" s="26"/>
    </row>
    <row r="39" spans="2:9" ht="9.1999999999999993" customHeight="1" x14ac:dyDescent="0.2">
      <c r="B39" s="104"/>
      <c r="C39" s="103"/>
      <c r="D39" s="29"/>
      <c r="E39" s="108"/>
      <c r="F39" s="108"/>
      <c r="G39" s="108"/>
      <c r="H39" s="108"/>
      <c r="I39" s="26"/>
    </row>
    <row r="40" spans="2:9" ht="9.1999999999999993" customHeight="1" x14ac:dyDescent="0.2">
      <c r="B40" s="104"/>
      <c r="C40" s="103"/>
      <c r="D40" s="29"/>
      <c r="E40" s="108"/>
      <c r="F40" s="108"/>
      <c r="G40" s="108"/>
      <c r="H40" s="108"/>
      <c r="I40" s="26"/>
    </row>
    <row r="41" spans="2:9" ht="9.1999999999999993" customHeight="1" x14ac:dyDescent="0.2">
      <c r="B41" s="104"/>
      <c r="C41" s="103"/>
      <c r="D41" s="29"/>
      <c r="E41" s="108"/>
      <c r="F41" s="108"/>
      <c r="G41" s="108"/>
      <c r="H41" s="108"/>
      <c r="I41" s="26"/>
    </row>
    <row r="42" spans="2:9" ht="9.1999999999999993" customHeight="1" x14ac:dyDescent="0.2">
      <c r="B42" s="104"/>
      <c r="C42" s="103"/>
      <c r="D42" s="29"/>
      <c r="E42" s="108"/>
      <c r="F42" s="108"/>
      <c r="G42" s="108"/>
      <c r="H42" s="108"/>
      <c r="I42" s="26"/>
    </row>
    <row r="43" spans="2:9" ht="9.1999999999999993" customHeight="1" x14ac:dyDescent="0.2">
      <c r="B43" s="104"/>
      <c r="C43" s="103"/>
      <c r="D43" s="29"/>
      <c r="E43" s="108"/>
      <c r="F43" s="108"/>
      <c r="G43" s="108"/>
      <c r="H43" s="108"/>
      <c r="I43" s="26"/>
    </row>
    <row r="44" spans="2:9" ht="9.1999999999999993" customHeight="1" x14ac:dyDescent="0.2">
      <c r="B44" s="104"/>
      <c r="C44" s="103"/>
      <c r="E44" s="108"/>
      <c r="F44" s="108"/>
      <c r="G44" s="108"/>
      <c r="H44" s="108"/>
      <c r="I44" s="3"/>
    </row>
    <row r="45" spans="2:9" ht="9.1999999999999993" customHeight="1" x14ac:dyDescent="0.2">
      <c r="B45" s="104"/>
      <c r="C45" s="103"/>
      <c r="D45" s="29"/>
      <c r="E45" s="108"/>
      <c r="F45" s="108"/>
      <c r="G45" s="108"/>
      <c r="H45" s="108"/>
      <c r="I45" s="32"/>
    </row>
    <row r="46" spans="2:9" ht="9.1999999999999993" customHeight="1" x14ac:dyDescent="0.2">
      <c r="B46" s="104"/>
      <c r="C46" s="103"/>
      <c r="D46" s="29"/>
      <c r="E46" s="31"/>
      <c r="F46" s="31"/>
      <c r="G46" s="31"/>
      <c r="H46" s="31"/>
      <c r="I46" s="32"/>
    </row>
    <row r="47" spans="2:9" ht="9.1999999999999993" customHeight="1" x14ac:dyDescent="0.2">
      <c r="B47" s="104"/>
      <c r="C47" s="103"/>
      <c r="D47" s="29"/>
      <c r="E47" s="113" t="s">
        <v>212</v>
      </c>
      <c r="F47" s="113"/>
      <c r="G47" s="113"/>
      <c r="H47" s="113"/>
      <c r="I47" s="32"/>
    </row>
    <row r="48" spans="2:9" ht="9.1999999999999993" customHeight="1" x14ac:dyDescent="0.2">
      <c r="B48" s="104"/>
      <c r="C48" s="103"/>
      <c r="E48" s="113"/>
      <c r="F48" s="113"/>
      <c r="G48" s="113"/>
      <c r="H48" s="113"/>
      <c r="I48" s="3"/>
    </row>
    <row r="49" spans="2:9" ht="9.1999999999999993" customHeight="1" x14ac:dyDescent="0.2">
      <c r="B49" s="104"/>
      <c r="C49" s="103"/>
      <c r="D49" s="29"/>
      <c r="E49" s="113"/>
      <c r="F49" s="113"/>
      <c r="G49" s="113"/>
      <c r="H49" s="113"/>
      <c r="I49" s="33"/>
    </row>
    <row r="50" spans="2:9" ht="9.1999999999999993" customHeight="1" x14ac:dyDescent="0.2">
      <c r="B50" s="104"/>
      <c r="C50" s="103"/>
      <c r="D50" s="29"/>
      <c r="E50" s="113"/>
      <c r="F50" s="113"/>
      <c r="G50" s="113"/>
      <c r="H50" s="113"/>
      <c r="I50" s="33"/>
    </row>
    <row r="51" spans="2:9" ht="9.1999999999999993" customHeight="1" x14ac:dyDescent="0.2">
      <c r="B51" s="104"/>
      <c r="C51" s="103"/>
      <c r="D51" s="29"/>
      <c r="E51" s="113"/>
      <c r="F51" s="113"/>
      <c r="G51" s="113"/>
      <c r="H51" s="113"/>
      <c r="I51" s="33"/>
    </row>
    <row r="52" spans="2:9" ht="9.1999999999999993" customHeight="1" x14ac:dyDescent="0.2">
      <c r="B52" s="104"/>
      <c r="C52" s="103"/>
      <c r="D52" s="29"/>
      <c r="E52" s="113"/>
      <c r="F52" s="113"/>
      <c r="G52" s="113"/>
      <c r="H52" s="113"/>
      <c r="I52" s="33"/>
    </row>
    <row r="53" spans="2:9" ht="9.1999999999999993" customHeight="1" x14ac:dyDescent="0.2">
      <c r="B53" s="104"/>
      <c r="C53" s="103"/>
      <c r="D53" s="29"/>
      <c r="E53" s="113"/>
      <c r="F53" s="113"/>
      <c r="G53" s="113"/>
      <c r="H53" s="113"/>
      <c r="I53" s="33"/>
    </row>
    <row r="54" spans="2:9" ht="9.1999999999999993" customHeight="1" x14ac:dyDescent="0.2">
      <c r="B54" s="104"/>
      <c r="C54" s="103"/>
      <c r="D54" s="29"/>
      <c r="E54" s="113"/>
      <c r="F54" s="113"/>
      <c r="G54" s="113"/>
      <c r="H54" s="113"/>
      <c r="I54" s="33"/>
    </row>
    <row r="55" spans="2:9" ht="9.1999999999999993" customHeight="1" x14ac:dyDescent="0.2">
      <c r="B55" s="104"/>
      <c r="C55" s="103"/>
      <c r="D55" s="29"/>
      <c r="E55" s="113"/>
      <c r="F55" s="113"/>
      <c r="G55" s="113"/>
      <c r="H55" s="113"/>
      <c r="I55" s="33"/>
    </row>
    <row r="56" spans="2:9" ht="9.1999999999999993" customHeight="1" x14ac:dyDescent="0.2">
      <c r="B56" s="104"/>
      <c r="C56" s="103"/>
      <c r="D56" s="29"/>
      <c r="E56" s="113"/>
      <c r="F56" s="113"/>
      <c r="G56" s="113"/>
      <c r="H56" s="113"/>
      <c r="I56" s="33"/>
    </row>
    <row r="57" spans="2:9" ht="9.1999999999999993" customHeight="1" x14ac:dyDescent="0.2">
      <c r="B57" s="102" t="s">
        <v>216</v>
      </c>
      <c r="C57" s="103"/>
      <c r="E57" s="113"/>
      <c r="F57" s="113"/>
      <c r="G57" s="113"/>
      <c r="H57" s="113"/>
      <c r="I57" s="3"/>
    </row>
    <row r="58" spans="2:9" ht="9.1999999999999993" customHeight="1" x14ac:dyDescent="0.2">
      <c r="B58" s="104"/>
      <c r="C58" s="103"/>
      <c r="E58" s="113"/>
      <c r="F58" s="113"/>
      <c r="G58" s="113"/>
      <c r="H58" s="113"/>
      <c r="I58" s="3"/>
    </row>
    <row r="59" spans="2:9" ht="9.1999999999999993" customHeight="1" x14ac:dyDescent="0.2">
      <c r="B59" s="104"/>
      <c r="C59" s="103"/>
      <c r="I59" s="3"/>
    </row>
    <row r="60" spans="2:9" ht="9.1999999999999993" customHeight="1" x14ac:dyDescent="0.2">
      <c r="B60" s="104"/>
      <c r="C60" s="103"/>
      <c r="E60" s="111" t="str">
        <f xml:space="preserve"> IF(Paramètres!$C$9&lt;&gt;"", Paramètres!$C$9, "")</f>
        <v>Lot n°6</v>
      </c>
      <c r="F60" s="114"/>
      <c r="G60" s="114"/>
      <c r="H60" s="114"/>
      <c r="I60" s="3"/>
    </row>
    <row r="61" spans="2:9" ht="9.1999999999999993" customHeight="1" x14ac:dyDescent="0.2">
      <c r="B61" s="104"/>
      <c r="C61" s="103"/>
      <c r="E61" s="114"/>
      <c r="F61" s="114"/>
      <c r="G61" s="114"/>
      <c r="H61" s="114"/>
      <c r="I61" s="3"/>
    </row>
    <row r="62" spans="2:9" ht="9.1999999999999993" customHeight="1" x14ac:dyDescent="0.2">
      <c r="B62" s="104"/>
      <c r="C62" s="103"/>
      <c r="E62" s="114"/>
      <c r="F62" s="114"/>
      <c r="G62" s="114"/>
      <c r="H62" s="114"/>
      <c r="I62" s="3"/>
    </row>
    <row r="63" spans="2:9" ht="9.1999999999999993" customHeight="1" x14ac:dyDescent="0.2">
      <c r="B63" s="104"/>
      <c r="C63" s="103"/>
      <c r="E63" s="112" t="str">
        <f xml:space="preserve"> IF(Paramètres!$C$11&lt;&gt;"", Paramètres!$C$11, "")</f>
        <v>CARRELAGE - FAIENCES</v>
      </c>
      <c r="F63" s="112"/>
      <c r="G63" s="112"/>
      <c r="H63" s="112"/>
      <c r="I63" s="3"/>
    </row>
    <row r="64" spans="2:9" ht="9.1999999999999993" customHeight="1" x14ac:dyDescent="0.2">
      <c r="B64" s="102" t="s">
        <v>215</v>
      </c>
      <c r="C64" s="103"/>
      <c r="E64" s="112"/>
      <c r="F64" s="112"/>
      <c r="G64" s="112"/>
      <c r="H64" s="112"/>
      <c r="I64" s="3"/>
    </row>
    <row r="65" spans="2:9" ht="9.1999999999999993" customHeight="1" x14ac:dyDescent="0.2">
      <c r="B65" s="104"/>
      <c r="C65" s="103"/>
      <c r="E65" s="112"/>
      <c r="F65" s="112"/>
      <c r="G65" s="112"/>
      <c r="H65" s="112"/>
      <c r="I65" s="3"/>
    </row>
    <row r="66" spans="2:9" ht="9.1999999999999993" customHeight="1" x14ac:dyDescent="0.2">
      <c r="B66" s="104"/>
      <c r="C66" s="103"/>
      <c r="E66" s="112"/>
      <c r="F66" s="112"/>
      <c r="G66" s="112"/>
      <c r="H66" s="112"/>
      <c r="I66" s="3"/>
    </row>
    <row r="67" spans="2:9" ht="9.1999999999999993" customHeight="1" x14ac:dyDescent="0.2">
      <c r="B67" s="104"/>
      <c r="C67" s="103"/>
      <c r="E67" s="112"/>
      <c r="F67" s="112"/>
      <c r="G67" s="112"/>
      <c r="H67" s="112"/>
      <c r="I67" s="3"/>
    </row>
    <row r="68" spans="2:9" ht="9.1999999999999993" customHeight="1" x14ac:dyDescent="0.2">
      <c r="B68" s="104"/>
      <c r="C68" s="103"/>
      <c r="E68" s="112"/>
      <c r="F68" s="112"/>
      <c r="G68" s="112"/>
      <c r="H68" s="112"/>
      <c r="I68" s="3"/>
    </row>
    <row r="69" spans="2:9" ht="9.1999999999999993" customHeight="1" x14ac:dyDescent="0.2">
      <c r="B69" s="104"/>
      <c r="C69" s="103"/>
      <c r="E69" s="112"/>
      <c r="F69" s="112"/>
      <c r="G69" s="112"/>
      <c r="H69" s="112"/>
      <c r="I69" s="3"/>
    </row>
    <row r="70" spans="2:9" ht="9.1999999999999993" customHeight="1" x14ac:dyDescent="0.2">
      <c r="B70" s="104"/>
      <c r="C70" s="103"/>
      <c r="F70" s="4"/>
      <c r="G70" s="4"/>
      <c r="I70" s="3"/>
    </row>
    <row r="71" spans="2:9" ht="9.1999999999999993" customHeight="1" x14ac:dyDescent="0.2">
      <c r="B71" s="102" t="s">
        <v>214</v>
      </c>
      <c r="C71" s="103"/>
      <c r="I71" s="3"/>
    </row>
    <row r="72" spans="2:9" ht="9.1999999999999993" customHeight="1" x14ac:dyDescent="0.2">
      <c r="B72" s="104"/>
      <c r="C72" s="103"/>
      <c r="I72" s="3"/>
    </row>
    <row r="73" spans="2:9" ht="9.1999999999999993" customHeight="1" x14ac:dyDescent="0.2">
      <c r="B73" s="104"/>
      <c r="C73" s="103"/>
      <c r="I73" s="3"/>
    </row>
    <row r="74" spans="2:9" ht="9.1999999999999993" customHeight="1" x14ac:dyDescent="0.2">
      <c r="B74" s="104"/>
      <c r="C74" s="103"/>
      <c r="I74" s="3"/>
    </row>
    <row r="75" spans="2:9" ht="9.1999999999999993" customHeight="1" x14ac:dyDescent="0.2">
      <c r="B75" s="104"/>
      <c r="C75" s="103"/>
      <c r="I75" s="3"/>
    </row>
    <row r="76" spans="2:9" ht="9.1999999999999993" customHeight="1" x14ac:dyDescent="0.2">
      <c r="B76" s="104"/>
      <c r="C76" s="103"/>
      <c r="I76" s="3"/>
    </row>
    <row r="77" spans="2:9" ht="9.1999999999999993" customHeight="1" x14ac:dyDescent="0.2">
      <c r="B77" s="104"/>
      <c r="C77" s="103"/>
      <c r="I77" s="3"/>
    </row>
    <row r="78" spans="2:9" ht="9.1999999999999993" customHeight="1" x14ac:dyDescent="0.2">
      <c r="B78" s="102" t="s">
        <v>213</v>
      </c>
      <c r="C78" s="103"/>
      <c r="F78" s="107" t="s">
        <v>0</v>
      </c>
      <c r="G78" s="107" t="str">
        <f>IF(Paramètres!$C$7&lt;&gt;"", Paramètres!$C$7, "")</f>
        <v/>
      </c>
      <c r="I78" s="3"/>
    </row>
    <row r="79" spans="2:9" ht="9.1999999999999993" customHeight="1" x14ac:dyDescent="0.2">
      <c r="B79" s="104"/>
      <c r="C79" s="103"/>
      <c r="F79" s="106"/>
      <c r="G79" s="106"/>
      <c r="I79" s="3"/>
    </row>
    <row r="80" spans="2:9" ht="9.1999999999999993" customHeight="1" x14ac:dyDescent="0.2">
      <c r="B80" s="104"/>
      <c r="C80" s="103"/>
      <c r="F80" s="107" t="s">
        <v>1</v>
      </c>
      <c r="G80" s="105">
        <f>IF(Paramètres!$C$13&lt;&gt;"", Paramètres!$C$13, "")</f>
        <v>45847</v>
      </c>
      <c r="I80" s="3"/>
    </row>
    <row r="81" spans="2:9" ht="9.1999999999999993" customHeight="1" x14ac:dyDescent="0.2">
      <c r="B81" s="104"/>
      <c r="C81" s="103"/>
      <c r="F81" s="106"/>
      <c r="G81" s="106"/>
      <c r="I81" s="3"/>
    </row>
    <row r="82" spans="2:9" ht="9.1999999999999993" customHeight="1" x14ac:dyDescent="0.2">
      <c r="B82" s="104"/>
      <c r="C82" s="103"/>
      <c r="F82" s="107" t="s">
        <v>21</v>
      </c>
      <c r="G82" s="107" t="str">
        <f>IF(Paramètres!$C$15&lt;&gt;"", Paramètres!$C$15, "")</f>
        <v>PRO</v>
      </c>
      <c r="I82" s="3"/>
    </row>
    <row r="83" spans="2:9" ht="9.1999999999999993" customHeight="1" x14ac:dyDescent="0.2">
      <c r="B83" s="104"/>
      <c r="C83" s="103"/>
      <c r="F83" s="106"/>
      <c r="G83" s="106"/>
      <c r="I83" s="3"/>
    </row>
    <row r="84" spans="2:9" ht="9.1999999999999993" customHeight="1" x14ac:dyDescent="0.2">
      <c r="B84" s="104"/>
      <c r="C84" s="103"/>
      <c r="F84" s="107" t="s">
        <v>2</v>
      </c>
      <c r="G84" s="107" t="str">
        <f>IF(Paramètres!$C$17&lt;&gt;"", Paramètres!$C$17, "")</f>
        <v/>
      </c>
      <c r="H84" s="35"/>
      <c r="I84" s="36"/>
    </row>
    <row r="85" spans="2:9" ht="9.1999999999999993" customHeight="1" x14ac:dyDescent="0.2">
      <c r="B85" s="23"/>
      <c r="C85" s="27"/>
      <c r="F85" s="106"/>
      <c r="G85" s="106"/>
      <c r="H85" s="35"/>
      <c r="I85" s="36"/>
    </row>
    <row r="86" spans="2:9" ht="9.1999999999999993" customHeight="1" x14ac:dyDescent="0.2">
      <c r="B86" s="37"/>
      <c r="C86" s="38"/>
      <c r="D86" s="5"/>
      <c r="E86" s="5"/>
      <c r="F86" s="5"/>
      <c r="G86" s="5"/>
      <c r="H86" s="28"/>
      <c r="I86" s="7"/>
    </row>
    <row r="90" spans="2:9" x14ac:dyDescent="0.2">
      <c r="C90" s="34"/>
    </row>
    <row r="91" spans="2:9" x14ac:dyDescent="0.2">
      <c r="C91" s="34"/>
    </row>
    <row r="92" spans="2:9" x14ac:dyDescent="0.2">
      <c r="C92" s="34"/>
    </row>
    <row r="93" spans="2:9" x14ac:dyDescent="0.2">
      <c r="C93" s="34"/>
    </row>
    <row r="94" spans="2:9" x14ac:dyDescent="0.2">
      <c r="C94" s="34"/>
    </row>
    <row r="95" spans="2:9" x14ac:dyDescent="0.2">
      <c r="C95" s="34"/>
    </row>
    <row r="697" spans="4:5" x14ac:dyDescent="0.2">
      <c r="D697" s="6"/>
      <c r="E697" s="6"/>
    </row>
  </sheetData>
  <mergeCells count="35">
    <mergeCell ref="B50:B56"/>
    <mergeCell ref="C1:C7"/>
    <mergeCell ref="B1:B7"/>
    <mergeCell ref="C29:C35"/>
    <mergeCell ref="C36:C42"/>
    <mergeCell ref="C43:C49"/>
    <mergeCell ref="B8:B14"/>
    <mergeCell ref="C8:C14"/>
    <mergeCell ref="B15:B21"/>
    <mergeCell ref="C15:C21"/>
    <mergeCell ref="B22:B28"/>
    <mergeCell ref="C22:C28"/>
    <mergeCell ref="B29:B35"/>
    <mergeCell ref="B36:B42"/>
    <mergeCell ref="B43:B49"/>
    <mergeCell ref="C50:C56"/>
    <mergeCell ref="E2:H10"/>
    <mergeCell ref="E11:H19"/>
    <mergeCell ref="E20:H27"/>
    <mergeCell ref="E28:H45"/>
    <mergeCell ref="E63:H69"/>
    <mergeCell ref="E47:H58"/>
    <mergeCell ref="E60:H62"/>
    <mergeCell ref="B78:C84"/>
    <mergeCell ref="B71:C77"/>
    <mergeCell ref="B64:C70"/>
    <mergeCell ref="B57:C63"/>
    <mergeCell ref="G80:G81"/>
    <mergeCell ref="G82:G83"/>
    <mergeCell ref="F82:F83"/>
    <mergeCell ref="G78:G79"/>
    <mergeCell ref="G84:G85"/>
    <mergeCell ref="F78:F79"/>
    <mergeCell ref="F84:F85"/>
    <mergeCell ref="F80:F81"/>
  </mergeCells>
  <phoneticPr fontId="0" type="noConversion"/>
  <pageMargins left="0.23622047244094491" right="0.23622047244094491" top="0.35433070866141736" bottom="0.47244094488188981" header="0.27559055118110237" footer="0.43307086614173229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AC8A4-8DF4-4F8B-AB33-E940AF43BC1A}">
  <dimension ref="A1:J28"/>
  <sheetViews>
    <sheetView workbookViewId="0">
      <selection activeCell="C11" sqref="C11:J11"/>
    </sheetView>
  </sheetViews>
  <sheetFormatPr baseColWidth="10" defaultRowHeight="12.75" x14ac:dyDescent="0.2"/>
  <cols>
    <col min="1" max="1" width="11.42578125" style="8" customWidth="1"/>
    <col min="2" max="2" width="35" style="10" bestFit="1" customWidth="1"/>
    <col min="3" max="3" width="11.42578125" style="12" customWidth="1"/>
    <col min="4" max="10" width="11.42578125" style="10" customWidth="1"/>
    <col min="11" max="256" width="9.140625" customWidth="1"/>
  </cols>
  <sheetData>
    <row r="1" spans="1:10" x14ac:dyDescent="0.2">
      <c r="B1" s="9" t="s">
        <v>15</v>
      </c>
      <c r="J1" s="19" t="s">
        <v>18</v>
      </c>
    </row>
    <row r="3" spans="1:10" ht="25.5" customHeight="1" x14ac:dyDescent="0.2">
      <c r="A3" s="8" t="s">
        <v>4</v>
      </c>
      <c r="B3" s="10" t="s">
        <v>16</v>
      </c>
      <c r="C3" s="119" t="s">
        <v>217</v>
      </c>
      <c r="D3" s="120"/>
      <c r="E3" s="120"/>
      <c r="F3" s="120"/>
      <c r="G3" s="120"/>
      <c r="H3" s="120"/>
      <c r="I3" s="120"/>
      <c r="J3" s="121"/>
    </row>
    <row r="5" spans="1:10" ht="25.5" customHeight="1" x14ac:dyDescent="0.2">
      <c r="A5" s="8" t="s">
        <v>7</v>
      </c>
      <c r="B5" s="10" t="s">
        <v>5</v>
      </c>
      <c r="C5" s="119" t="s">
        <v>218</v>
      </c>
      <c r="D5" s="120"/>
      <c r="E5" s="120"/>
      <c r="F5" s="120"/>
      <c r="G5" s="120"/>
      <c r="H5" s="120"/>
      <c r="I5" s="120"/>
      <c r="J5" s="121"/>
    </row>
    <row r="6" spans="1:10" x14ac:dyDescent="0.2">
      <c r="D6" s="20"/>
      <c r="E6" s="20"/>
      <c r="F6" s="20"/>
      <c r="G6" s="20"/>
      <c r="H6" s="20"/>
    </row>
    <row r="7" spans="1:10" x14ac:dyDescent="0.2">
      <c r="A7" s="8" t="s">
        <v>9</v>
      </c>
      <c r="B7" s="10" t="s">
        <v>23</v>
      </c>
      <c r="C7" s="13"/>
      <c r="D7" s="20"/>
      <c r="E7" s="20"/>
      <c r="F7" s="20"/>
      <c r="G7" s="20"/>
      <c r="H7" s="20"/>
    </row>
    <row r="8" spans="1:10" x14ac:dyDescent="0.2">
      <c r="D8" s="20"/>
      <c r="E8" s="20"/>
      <c r="F8" s="20"/>
      <c r="G8" s="20"/>
      <c r="H8" s="20"/>
    </row>
    <row r="9" spans="1:10" x14ac:dyDescent="0.2">
      <c r="A9" s="8" t="s">
        <v>12</v>
      </c>
      <c r="B9" s="10" t="s">
        <v>11</v>
      </c>
      <c r="C9" s="13" t="s">
        <v>60</v>
      </c>
      <c r="D9" s="20"/>
      <c r="E9" s="20"/>
      <c r="F9" s="20"/>
      <c r="G9" s="20"/>
      <c r="H9" s="20"/>
    </row>
    <row r="10" spans="1:10" x14ac:dyDescent="0.2">
      <c r="D10" s="20"/>
      <c r="E10" s="20"/>
      <c r="F10" s="20"/>
      <c r="G10" s="20"/>
      <c r="H10" s="20"/>
    </row>
    <row r="11" spans="1:10" ht="25.5" customHeight="1" x14ac:dyDescent="0.2">
      <c r="A11" s="8" t="s">
        <v>13</v>
      </c>
      <c r="B11" s="10" t="s">
        <v>8</v>
      </c>
      <c r="C11" s="119" t="s">
        <v>61</v>
      </c>
      <c r="D11" s="120"/>
      <c r="E11" s="120"/>
      <c r="F11" s="120"/>
      <c r="G11" s="120"/>
      <c r="H11" s="120"/>
      <c r="I11" s="120"/>
      <c r="J11" s="121"/>
    </row>
    <row r="12" spans="1:10" x14ac:dyDescent="0.2">
      <c r="D12" s="20"/>
      <c r="E12" s="20"/>
      <c r="F12" s="20"/>
      <c r="G12" s="20"/>
      <c r="H12" s="20"/>
    </row>
    <row r="13" spans="1:10" x14ac:dyDescent="0.2">
      <c r="A13" s="8" t="s">
        <v>17</v>
      </c>
      <c r="B13" s="10" t="s">
        <v>10</v>
      </c>
      <c r="C13" s="14">
        <v>45847</v>
      </c>
      <c r="D13" s="20"/>
      <c r="E13" s="20"/>
      <c r="F13" s="20"/>
      <c r="G13" s="20"/>
      <c r="H13" s="20"/>
    </row>
    <row r="14" spans="1:10" x14ac:dyDescent="0.2">
      <c r="C14" s="21"/>
      <c r="D14" s="20"/>
      <c r="E14" s="20"/>
      <c r="F14" s="20"/>
      <c r="G14" s="20"/>
      <c r="H14" s="20"/>
    </row>
    <row r="15" spans="1:10" x14ac:dyDescent="0.2">
      <c r="A15" s="8" t="s">
        <v>25</v>
      </c>
      <c r="B15" s="10" t="s">
        <v>22</v>
      </c>
      <c r="C15" s="14" t="s">
        <v>219</v>
      </c>
      <c r="D15" s="20"/>
      <c r="E15" s="20"/>
      <c r="F15" s="20"/>
      <c r="G15" s="20"/>
      <c r="H15" s="20"/>
    </row>
    <row r="16" spans="1:10" x14ac:dyDescent="0.2">
      <c r="C16" s="21"/>
      <c r="D16" s="20"/>
      <c r="E16" s="20"/>
      <c r="F16" s="20"/>
      <c r="G16" s="20"/>
      <c r="H16" s="20"/>
    </row>
    <row r="17" spans="1:10" x14ac:dyDescent="0.2">
      <c r="A17" s="8" t="s">
        <v>26</v>
      </c>
      <c r="B17" s="10" t="s">
        <v>24</v>
      </c>
      <c r="C17" s="14"/>
      <c r="D17" s="20"/>
      <c r="E17" s="20"/>
      <c r="F17" s="20"/>
      <c r="G17" s="20"/>
      <c r="H17" s="20"/>
    </row>
    <row r="18" spans="1:10" x14ac:dyDescent="0.2">
      <c r="D18" s="20"/>
      <c r="E18" s="20"/>
      <c r="F18" s="20"/>
      <c r="G18" s="20"/>
      <c r="H18" s="20"/>
    </row>
    <row r="19" spans="1:10" x14ac:dyDescent="0.2">
      <c r="A19" s="8" t="s">
        <v>27</v>
      </c>
      <c r="B19" s="10" t="s">
        <v>6</v>
      </c>
      <c r="C19" s="15">
        <v>0.2</v>
      </c>
      <c r="E19" s="10" t="s">
        <v>3</v>
      </c>
    </row>
    <row r="20" spans="1:10" x14ac:dyDescent="0.2">
      <c r="C20" s="16">
        <v>5.5E-2</v>
      </c>
      <c r="E20" s="11" t="s">
        <v>14</v>
      </c>
    </row>
    <row r="21" spans="1:10" x14ac:dyDescent="0.2">
      <c r="C21" s="17">
        <v>0</v>
      </c>
      <c r="E21" s="11" t="s">
        <v>19</v>
      </c>
    </row>
    <row r="22" spans="1:10" x14ac:dyDescent="0.2">
      <c r="C22" s="18">
        <v>0</v>
      </c>
      <c r="E22" s="11" t="s">
        <v>20</v>
      </c>
    </row>
    <row r="24" spans="1:10" x14ac:dyDescent="0.2">
      <c r="A24" s="8">
        <v>10</v>
      </c>
      <c r="B24" s="10" t="s">
        <v>28</v>
      </c>
      <c r="C24" s="122" t="s">
        <v>220</v>
      </c>
      <c r="D24" s="120"/>
      <c r="E24" s="120"/>
      <c r="F24" s="120"/>
      <c r="G24" s="120"/>
      <c r="H24" s="120"/>
      <c r="I24" s="120"/>
      <c r="J24" s="121"/>
    </row>
    <row r="26" spans="1:10" x14ac:dyDescent="0.2">
      <c r="A26" s="8">
        <v>11</v>
      </c>
      <c r="B26" s="10" t="s">
        <v>29</v>
      </c>
      <c r="C26" s="39" t="s">
        <v>221</v>
      </c>
    </row>
    <row r="28" spans="1:10" x14ac:dyDescent="0.2">
      <c r="A28" s="8">
        <v>12</v>
      </c>
      <c r="B28" s="10" t="s">
        <v>30</v>
      </c>
      <c r="C28" s="119"/>
      <c r="D28" s="120"/>
      <c r="E28" s="120"/>
      <c r="F28" s="120"/>
      <c r="G28" s="120"/>
      <c r="H28" s="120"/>
      <c r="I28" s="120"/>
      <c r="J28" s="121"/>
    </row>
  </sheetData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470A0-46F0-4CF4-AC33-508D35C6B1FD}">
  <dimension ref="A1:B9"/>
  <sheetViews>
    <sheetView workbookViewId="0"/>
  </sheetViews>
  <sheetFormatPr baseColWidth="10" defaultRowHeight="12.75" x14ac:dyDescent="0.2"/>
  <cols>
    <col min="1" max="256" width="9.140625" customWidth="1"/>
  </cols>
  <sheetData>
    <row r="1" spans="1:2" x14ac:dyDescent="0.2">
      <c r="A1" t="s">
        <v>222</v>
      </c>
      <c r="B1" t="s">
        <v>223</v>
      </c>
    </row>
    <row r="2" spans="1:2" x14ac:dyDescent="0.2">
      <c r="A2" t="s">
        <v>224</v>
      </c>
      <c r="B2" t="s">
        <v>217</v>
      </c>
    </row>
    <row r="3" spans="1:2" x14ac:dyDescent="0.2">
      <c r="A3" t="s">
        <v>225</v>
      </c>
      <c r="B3">
        <v>1</v>
      </c>
    </row>
    <row r="4" spans="1:2" x14ac:dyDescent="0.2">
      <c r="A4" t="s">
        <v>226</v>
      </c>
      <c r="B4">
        <v>0</v>
      </c>
    </row>
    <row r="5" spans="1:2" x14ac:dyDescent="0.2">
      <c r="A5" t="s">
        <v>227</v>
      </c>
      <c r="B5">
        <v>0</v>
      </c>
    </row>
    <row r="6" spans="1:2" x14ac:dyDescent="0.2">
      <c r="A6" t="s">
        <v>228</v>
      </c>
      <c r="B6">
        <v>1</v>
      </c>
    </row>
    <row r="7" spans="1:2" x14ac:dyDescent="0.2">
      <c r="A7" t="s">
        <v>229</v>
      </c>
      <c r="B7">
        <v>1</v>
      </c>
    </row>
    <row r="8" spans="1:2" x14ac:dyDescent="0.2">
      <c r="A8" t="s">
        <v>230</v>
      </c>
      <c r="B8">
        <v>0</v>
      </c>
    </row>
    <row r="9" spans="1:2" x14ac:dyDescent="0.2">
      <c r="A9" t="s">
        <v>231</v>
      </c>
      <c r="B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11</vt:i4>
      </vt:variant>
    </vt:vector>
  </HeadingPairs>
  <TitlesOfParts>
    <vt:vector size="15" baseType="lpstr">
      <vt:lpstr>DPGF</vt:lpstr>
      <vt:lpstr>Page de garde</vt:lpstr>
      <vt:lpstr>Paramètres</vt:lpstr>
      <vt:lpstr>Version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LP-VERNAY LP-VERNAY</dc:creator>
  <cp:lastModifiedBy>MARCHAND Celie</cp:lastModifiedBy>
  <cp:lastPrinted>2011-03-29T06:52:24Z</cp:lastPrinted>
  <dcterms:created xsi:type="dcterms:W3CDTF">2005-02-10T10:20:05Z</dcterms:created>
  <dcterms:modified xsi:type="dcterms:W3CDTF">2025-07-22T13:35:35Z</dcterms:modified>
</cp:coreProperties>
</file>